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935" windowHeight="7365"/>
  </bookViews>
  <sheets>
    <sheet name="Analisa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eli2" hidden="1">'[1]BBM-03'!$B$767:$B$769</definedName>
    <definedName name="____________eli2" hidden="1">'[1]BBM-03'!$B$767:$B$769</definedName>
    <definedName name="___________eli2" hidden="1">'[1]BBM-03'!$B$767:$B$769</definedName>
    <definedName name="__________eli2" hidden="1">'[1]BBM-03'!$B$767:$B$769</definedName>
    <definedName name="_________eli2" hidden="1">'[1]BBM-03'!$B$767:$B$769</definedName>
    <definedName name="________eli2" hidden="1">'[1]BBM-03'!$B$767:$B$769</definedName>
    <definedName name="_______eli2" hidden="1">'[1]BBM-03'!$B$767:$B$769</definedName>
    <definedName name="______eli2" hidden="1">'[1]BBM-03'!$B$767:$B$769</definedName>
    <definedName name="_____eli2" hidden="1">'[1]BBM-03'!$B$767:$B$769</definedName>
    <definedName name="____eli2" hidden="1">'[1]BBM-03'!$B$767:$B$769</definedName>
    <definedName name="___eli2" hidden="1">'[1]BBM-03'!$B$767:$B$769</definedName>
    <definedName name="__eli2" hidden="1">'[1]BBM-03'!$B$767:$B$769</definedName>
    <definedName name="__xlfn.BAHTTEXT" hidden="1">#NAME?</definedName>
    <definedName name="_Fill" hidden="1">#REF!</definedName>
    <definedName name="_Key1" hidden="1">#REF!</definedName>
    <definedName name="_Key2" hidden="1">[2]Okt!#REF!</definedName>
    <definedName name="_Order1" hidden="1">255</definedName>
    <definedName name="_Order2" hidden="1">255</definedName>
    <definedName name="_Sort" hidden="1">#REF!</definedName>
    <definedName name="aaaa" hidden="1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bmok" hidden="1">'[3]BBM-03'!$B$767:$B$769</definedName>
    <definedName name="BG_Del" hidden="1">15</definedName>
    <definedName name="BG_Ins" hidden="1">4</definedName>
    <definedName name="BG_Mod" hidden="1">6</definedName>
    <definedName name="coba" hidden="1">'[1]BBM-03'!$B$767:$B$769</definedName>
    <definedName name="Def" hidden="1">#REF!</definedName>
    <definedName name="kj" hidden="1">#REF!</definedName>
    <definedName name="_xlnm.Print_Area" localSheetId="0">Analisa!$B$2:$M$160</definedName>
    <definedName name="WHY" hidden="1">'[3]BBM-03'!$B$767:$B$769</definedName>
    <definedName name="x" hidden="1">'[4]BBM-03'!$B$767:$B$769</definedName>
  </definedNames>
  <calcPr calcId="124519"/>
</workbook>
</file>

<file path=xl/calcChain.xml><?xml version="1.0" encoding="utf-8"?>
<calcChain xmlns="http://schemas.openxmlformats.org/spreadsheetml/2006/main">
  <c r="D88" i="1"/>
  <c r="L154"/>
  <c r="D157" s="1"/>
  <c r="L141"/>
  <c r="D144" s="1"/>
  <c r="L126"/>
  <c r="D129" s="1"/>
  <c r="L99"/>
  <c r="D102" s="1"/>
  <c r="L85"/>
  <c r="L69"/>
  <c r="D72" s="1"/>
  <c r="L42"/>
  <c r="D45" s="1"/>
  <c r="L29"/>
  <c r="D32" s="1"/>
  <c r="L16"/>
  <c r="D19" s="1"/>
</calcChain>
</file>

<file path=xl/sharedStrings.xml><?xml version="1.0" encoding="utf-8"?>
<sst xmlns="http://schemas.openxmlformats.org/spreadsheetml/2006/main" count="115" uniqueCount="55">
  <si>
    <t>ANALISA RASIO KEUANGAN</t>
  </si>
  <si>
    <t>PERIODE YANG BERAKHIR 31 DESEMBER 2012</t>
  </si>
  <si>
    <t>I.</t>
  </si>
  <si>
    <t>ANALISA LIKUIDITAS</t>
  </si>
  <si>
    <t>1.</t>
  </si>
  <si>
    <t>Current Ratio</t>
  </si>
  <si>
    <t>Adalah Rasio Aset Lancar dengan Kewajiban Lancar (Hutang Lancar) dikalikan 100%, dengan perhitungan sebagai berikut :</t>
  </si>
  <si>
    <t>=</t>
  </si>
  <si>
    <t>Aset Lancar</t>
  </si>
  <si>
    <t>x</t>
  </si>
  <si>
    <t>Kewajiban Lancar</t>
  </si>
  <si>
    <t>2.</t>
  </si>
  <si>
    <t>Quick Ratio</t>
  </si>
  <si>
    <t>Adalah Rasio Kas dan Setara Kas ditambah Piutang Lancar dengan Kewajiban Lancar (Hutang Lancar) dikalikan 100%, dengan perhitungan sebagai berikut :</t>
  </si>
  <si>
    <t>Kas dan Setara Kas + Piutang Lancar</t>
  </si>
  <si>
    <t>3.</t>
  </si>
  <si>
    <t>Cash Ratio</t>
  </si>
  <si>
    <t>Adalah Rasio Kas dan Setara Kas dengan Kewajiban Lancar (Hutang Lancar) dikalikan 100%, dengan perhitungan sebagai berikut :</t>
  </si>
  <si>
    <t>Kas dan Setara Kas</t>
  </si>
  <si>
    <t>II.</t>
  </si>
  <si>
    <t>ANALISA SOLVABILITAS</t>
  </si>
  <si>
    <t>Rasio Modal Sendiri dengan Aset</t>
  </si>
  <si>
    <t>Adalah Rasio Modal Sendiri dengan Total Aset dikalikan 100%, dengan perhitungan sebagai berikut :</t>
  </si>
  <si>
    <t>Rasio Modal Sendiri</t>
  </si>
  <si>
    <t>Modal Sendiri</t>
  </si>
  <si>
    <t>Total set</t>
  </si>
  <si>
    <t>III.</t>
  </si>
  <si>
    <t>ANALISA RENTABILITAS</t>
  </si>
  <si>
    <t>Return On Equity Capital</t>
  </si>
  <si>
    <t>Adalah Rasio Laba (Rugi) Usaha Sebelum Pajak yang diperoleh dibandingkan dengan Modal (Ekuitas) yang digunakan dalam melaksanakan usaha dikalikan 100%, dengan perhitungan sebagai berikut :</t>
  </si>
  <si>
    <t>Laba (Rugi) Sebelum Pajak</t>
  </si>
  <si>
    <t>Equity Capita</t>
  </si>
  <si>
    <t>Return On Investment</t>
  </si>
  <si>
    <t>Adalah Rasio Laba (Rugi) Usaha Sebelum Pajak yang diperoleh dibandingkan dengan Total Aset yang digunakan dalam melaksanakan kegiatan usaha dikalikan 100%, dengan perhitungan sebagai berikut :</t>
  </si>
  <si>
    <t>Total Aset</t>
  </si>
  <si>
    <t>IV.</t>
  </si>
  <si>
    <t>ANALISA STRUKTUR MODAL</t>
  </si>
  <si>
    <t>Rasio Aset Tetap Terhadap Hutang</t>
  </si>
  <si>
    <t>Rasio Aset Tetap</t>
  </si>
  <si>
    <t>Total Aset Tetap</t>
  </si>
  <si>
    <t>Terhadap Hutang</t>
  </si>
  <si>
    <t>Total Kewajiban (Hutang)</t>
  </si>
  <si>
    <t>V.</t>
  </si>
  <si>
    <t>ANALISA PROFITABILITAS</t>
  </si>
  <si>
    <t>Margin Laba Usaha</t>
  </si>
  <si>
    <t>Adalah Rasio Laba (Rugi) Usaha yang diperoleh dengan Penjualan (Pendapatan) Bersih dikalikan 100% dengan perhitungan sebagai berikut :</t>
  </si>
  <si>
    <t>Laba (Rugi) Usaha</t>
  </si>
  <si>
    <t>Penjualan (Pendapatan)</t>
  </si>
  <si>
    <t>Rasio Pendapatan Terhadap Total Aset</t>
  </si>
  <si>
    <t>Adalah Rasio antara Penjualan (Pendapatan) yang diperoleh selama tahun 2012 dengan Total Aset dikalikan 100% dengan perhitungan sebagai berikut :</t>
  </si>
  <si>
    <t>Rasio Pendapatan</t>
  </si>
  <si>
    <t>Terhadap Total Aset</t>
  </si>
  <si>
    <t>CV. BOLANG BALING</t>
  </si>
  <si>
    <t>dengan Aset</t>
  </si>
  <si>
    <t>Adalah Rasio Aset Tetap dengan Kewajiban (Hutang) baik Jangka Pendek maupun Jangka Panjang dikalikan 100%, dengan perhitungan sebagai berikut :</t>
  </si>
</sst>
</file>

<file path=xl/styles.xml><?xml version="1.0" encoding="utf-8"?>
<styleSheet xmlns="http://schemas.openxmlformats.org/spreadsheetml/2006/main">
  <numFmts count="53">
    <numFmt numFmtId="41" formatCode="_(* #,##0_);_(* \(#,##0\);_(* &quot;-&quot;_);_(@_)"/>
    <numFmt numFmtId="43" formatCode="_(* #,##0.00_);_(* \(#,##0.00\);_(* &quot;-&quot;??_);_(@_)"/>
    <numFmt numFmtId="164" formatCode="0.00\ %"/>
    <numFmt numFmtId="165" formatCode="_ * #,##0_ ;_ * \-#,##0_ ;_ * &quot;-&quot;_ ;_ @_ "/>
    <numFmt numFmtId="166" formatCode="_ * #,##0.00_ ;_ * \-#,##0.00_ ;_ * &quot;-&quot;??_ ;_ @_ "/>
    <numFmt numFmtId="167" formatCode="0.000%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0.000"/>
    <numFmt numFmtId="171" formatCode="_(* #,##0.000_);_(* \(#,##0.000\);_(* &quot;-&quot;??_);_(@_)"/>
    <numFmt numFmtId="172" formatCode="_(* #,##0.000_);_(* \(#,##0.000\);_(* &quot;-&quot;???_);_(@_)"/>
    <numFmt numFmtId="173" formatCode="#.##0_);\(#.##0\)"/>
    <numFmt numFmtId="174" formatCode="#,##0_)_%;\(#,##0\)_%;"/>
    <numFmt numFmtId="175" formatCode="_._.* #,##0.0_)_%;_._.* \(#,##0.0\)_%"/>
    <numFmt numFmtId="176" formatCode="#,##0.0_)_%;\(#,##0.0\)_%;\ \ .0_)_%"/>
    <numFmt numFmtId="177" formatCode="_._.* #,##0.00_)_%;_._.* \(#,##0.00\)_%"/>
    <numFmt numFmtId="178" formatCode="#,##0.00_)_%;\(#,##0.00\)_%;\ \ .00_)_%"/>
    <numFmt numFmtId="179" formatCode="_._.* #,##0.000_)_%;_._.* \(#,##0.000\)_%"/>
    <numFmt numFmtId="180" formatCode="#,##0.000_)_%;\(#,##0.000\)_%;\ \ .000_)_%"/>
    <numFmt numFmtId="181" formatCode="0.E+00"/>
    <numFmt numFmtId="182" formatCode="_-* #,##0_-;\-* #,##0_-;_-* &quot;-&quot;??_-;_-@_-"/>
    <numFmt numFmtId="183" formatCode="_-* #,##0_-;_-* #,##0\-;_-* &quot;-&quot;??_-;_-@_-"/>
    <numFmt numFmtId="184" formatCode="_._.* \(#,##0\)_%;_._.* #,##0_)_%;_._.* 0_)_%;_._.@_)_%"/>
    <numFmt numFmtId="185" formatCode="_._.&quot;Rp&quot;* \(#,##0\)_%;_._.&quot;Rp&quot;* #,##0_)_%;_._.&quot;Rp&quot;* 0_)_%;_._.@_)_%"/>
    <numFmt numFmtId="186" formatCode="* \(#,##0\);* #,##0_);&quot;-&quot;??_);@"/>
    <numFmt numFmtId="187" formatCode="&quot;Rp&quot;* #,##0_)_%;&quot;Rp&quot;* \(#,##0\)_%;&quot;Rp&quot;* &quot;-&quot;??_)_%;@_)_%"/>
    <numFmt numFmtId="188" formatCode="_-&quot;£&quot;* #,##0_-;\-&quot;£&quot;* #,##0_-;_-&quot;£&quot;* &quot;-&quot;_-;_-@_-"/>
    <numFmt numFmtId="189" formatCode="_._.&quot;Rp&quot;* #,##0.0_)_%;_._.&quot;Rp&quot;* \(#,##0.0\)_%"/>
    <numFmt numFmtId="190" formatCode="&quot;Rp&quot;* #,##0.0_)_%;&quot;Rp&quot;* \(#,##0.0\)_%;&quot;Rp&quot;* \ .0_)_%"/>
    <numFmt numFmtId="191" formatCode="_._.&quot;Rp&quot;* #,##0.00_)_%;_._.&quot;Rp&quot;* \(#,##0.00\)_%"/>
    <numFmt numFmtId="192" formatCode="&quot;Rp&quot;* #,##0.00_)_%;&quot;Rp&quot;* \(#,##0.00\)_%;&quot;Rp&quot;* \ .00_)_%"/>
    <numFmt numFmtId="193" formatCode="_._.&quot;Rp&quot;* #,##0.000_)_%;_._.&quot;Rp&quot;* \(#,##0.000\)_%"/>
    <numFmt numFmtId="194" formatCode="&quot;Rp&quot;* #,##0.000_)_%;&quot;Rp&quot;* \(#,##0.000\)_%;&quot;Rp&quot;* \ .000_)_%"/>
    <numFmt numFmtId="195" formatCode="&quot;Rp&quot;#,##0_);\(&quot;Rp&quot;#,##0\)"/>
    <numFmt numFmtId="196" formatCode="mmmm\ d\,\ yyyy"/>
    <numFmt numFmtId="197" formatCode="* #,##0_);* \(#,##0\);&quot;-&quot;??_);@"/>
    <numFmt numFmtId="198" formatCode="_([$€]* #,##0.00_);_([$€]* \(#,##0.00\);_([$€]* &quot;-&quot;??_);_(@_)"/>
    <numFmt numFmtId="199" formatCode="#.00"/>
    <numFmt numFmtId="200" formatCode="#."/>
    <numFmt numFmtId="201" formatCode="###0.00"/>
    <numFmt numFmtId="202" formatCode="0_)%;\(0\)%"/>
    <numFmt numFmtId="203" formatCode="_._._(* 0_)%;_._.* \(0\)%"/>
    <numFmt numFmtId="204" formatCode="_(0_)%;\(0\)%"/>
    <numFmt numFmtId="205" formatCode="0%_);\(0%\)"/>
    <numFmt numFmtId="206" formatCode="_-* #,##0_-;\-* #,##0_-;_-* &quot;-&quot;_-;_-@_-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0.\ "/>
    <numFmt numFmtId="214" formatCode="0.0.\ 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b/>
      <sz val="12"/>
      <name val="Times New Roman"/>
      <family val="1"/>
    </font>
    <font>
      <sz val="12"/>
      <name val="¹ÙÅÁÃ¼"/>
      <family val="1"/>
      <charset val="129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10"/>
      <name val="Helv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b/>
      <sz val="8"/>
      <name val="Arial"/>
      <family val="2"/>
    </font>
    <font>
      <sz val="12"/>
      <name val="Helv"/>
    </font>
    <font>
      <sz val="12"/>
      <name val="Tms Rmn"/>
    </font>
    <font>
      <sz val="10"/>
      <color indexed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Trebuchet MS"/>
      <family val="2"/>
    </font>
    <font>
      <sz val="10"/>
      <name val="Helv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4"/>
      <name val="Times New Roman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sz val="12"/>
      <color indexed="24"/>
      <name val="Times New Roman"/>
      <family val="1"/>
    </font>
    <font>
      <sz val="1"/>
      <color indexed="8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b/>
      <sz val="11"/>
      <name val="Helv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7"/>
      <name val="Small Fonts"/>
      <family val="2"/>
    </font>
    <font>
      <sz val="10"/>
      <name val="Courier"/>
      <family val="3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i/>
      <sz val="8"/>
      <name val="Arial"/>
      <family val="2"/>
    </font>
    <font>
      <sz val="12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sz val="10"/>
      <name val="Tahom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2">
      <alignment horizontal="center"/>
    </xf>
    <xf numFmtId="0" fontId="11" fillId="0" borderId="3">
      <alignment horizontal="center"/>
    </xf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0" borderId="0"/>
    <xf numFmtId="0" fontId="13" fillId="0" borderId="0" applyFill="0" applyBorder="0">
      <alignment vertical="center"/>
    </xf>
    <xf numFmtId="0" fontId="13" fillId="0" borderId="0" applyFill="0" applyBorder="0">
      <alignment vertical="center"/>
    </xf>
    <xf numFmtId="0" fontId="13" fillId="0" borderId="0" applyFill="0" applyBorder="0">
      <alignment vertical="center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/>
    <xf numFmtId="167" fontId="13" fillId="0" borderId="0" applyFill="0" applyBorder="0" applyAlignment="0"/>
    <xf numFmtId="167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69" fontId="13" fillId="0" borderId="0" applyFill="0" applyBorder="0" applyAlignment="0"/>
    <xf numFmtId="169" fontId="13" fillId="0" borderId="0" applyFill="0" applyBorder="0" applyAlignment="0"/>
    <xf numFmtId="169" fontId="13" fillId="0" borderId="0" applyFill="0" applyBorder="0" applyAlignment="0"/>
    <xf numFmtId="170" fontId="13" fillId="0" borderId="0" applyFill="0" applyBorder="0" applyAlignment="0"/>
    <xf numFmtId="170" fontId="13" fillId="0" borderId="0" applyFill="0" applyBorder="0" applyAlignment="0"/>
    <xf numFmtId="170" fontId="13" fillId="0" borderId="0" applyFill="0" applyBorder="0" applyAlignment="0"/>
    <xf numFmtId="171" fontId="13" fillId="0" borderId="0" applyFill="0" applyBorder="0" applyAlignment="0"/>
    <xf numFmtId="171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167" fontId="13" fillId="0" borderId="0" applyFill="0" applyBorder="0" applyAlignment="0"/>
    <xf numFmtId="167" fontId="13" fillId="0" borderId="0" applyFill="0" applyBorder="0" applyAlignment="0"/>
    <xf numFmtId="172" fontId="13" fillId="0" borderId="0" applyFill="0" applyBorder="0" applyAlignment="0"/>
    <xf numFmtId="172" fontId="13" fillId="0" borderId="0" applyFill="0" applyBorder="0" applyAlignment="0"/>
    <xf numFmtId="172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0" fontId="17" fillId="20" borderId="4" applyNumberFormat="0" applyAlignment="0" applyProtection="0"/>
    <xf numFmtId="0" fontId="18" fillId="20" borderId="4" applyNumberFormat="0" applyAlignment="0" applyProtection="0"/>
    <xf numFmtId="0" fontId="19" fillId="0" borderId="0"/>
    <xf numFmtId="0" fontId="20" fillId="0" borderId="0" applyFill="0" applyBorder="0" applyProtection="0">
      <alignment horizontal="center"/>
      <protection locked="0"/>
    </xf>
    <xf numFmtId="0" fontId="21" fillId="21" borderId="5" applyNumberFormat="0" applyAlignment="0" applyProtection="0"/>
    <xf numFmtId="0" fontId="22" fillId="21" borderId="5" applyNumberFormat="0" applyAlignment="0" applyProtection="0"/>
    <xf numFmtId="0" fontId="23" fillId="0" borderId="6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ill="0" applyBorder="0" applyAlignment="0" applyProtection="0"/>
    <xf numFmtId="41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3" fontId="13" fillId="0" borderId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/>
    <xf numFmtId="184" fontId="33" fillId="0" borderId="0" applyFill="0" applyBorder="0" applyProtection="0"/>
    <xf numFmtId="185" fontId="27" fillId="0" borderId="0" applyFont="0" applyFill="0" applyBorder="0" applyAlignment="0" applyProtection="0"/>
    <xf numFmtId="186" fontId="34" fillId="0" borderId="0" applyFill="0" applyBorder="0" applyProtection="0"/>
    <xf numFmtId="186" fontId="34" fillId="0" borderId="7" applyFill="0" applyProtection="0"/>
    <xf numFmtId="186" fontId="34" fillId="0" borderId="8" applyFill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9"/>
    <xf numFmtId="188" fontId="13" fillId="0" borderId="9"/>
    <xf numFmtId="188" fontId="13" fillId="0" borderId="9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2" fontId="28" fillId="0" borderId="0" applyFont="0" applyFill="0" applyBorder="0" applyAlignment="0" applyProtection="0"/>
    <xf numFmtId="191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194" fontId="28" fillId="0" borderId="0" applyFont="0" applyFill="0" applyBorder="0" applyAlignment="0" applyProtection="0"/>
    <xf numFmtId="193" fontId="29" fillId="0" borderId="0" applyFont="0" applyFill="0" applyBorder="0" applyAlignment="0" applyProtection="0"/>
    <xf numFmtId="195" fontId="13" fillId="0" borderId="0" applyFill="0" applyBorder="0" applyAlignment="0" applyProtection="0"/>
    <xf numFmtId="0" fontId="13" fillId="0" borderId="0" applyNumberFormat="0" applyFon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4" fontId="26" fillId="0" borderId="0" applyFill="0" applyBorder="0" applyAlignment="0"/>
    <xf numFmtId="0" fontId="36" fillId="0" borderId="0" applyFont="0" applyFill="0" applyBorder="0" applyAlignment="0" applyProtection="0"/>
    <xf numFmtId="197" fontId="34" fillId="0" borderId="0" applyFill="0" applyBorder="0" applyProtection="0"/>
    <xf numFmtId="197" fontId="34" fillId="0" borderId="7" applyFill="0" applyProtection="0"/>
    <xf numFmtId="197" fontId="34" fillId="0" borderId="8" applyFill="0" applyProtection="0"/>
    <xf numFmtId="167" fontId="13" fillId="0" borderId="0" applyFill="0" applyBorder="0" applyAlignment="0"/>
    <xf numFmtId="167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67" fontId="13" fillId="0" borderId="0" applyFill="0" applyBorder="0" applyAlignment="0"/>
    <xf numFmtId="167" fontId="13" fillId="0" borderId="0" applyFill="0" applyBorder="0" applyAlignment="0"/>
    <xf numFmtId="167" fontId="13" fillId="0" borderId="0" applyFill="0" applyBorder="0" applyAlignment="0"/>
    <xf numFmtId="172" fontId="13" fillId="0" borderId="0" applyFill="0" applyBorder="0" applyAlignment="0"/>
    <xf numFmtId="172" fontId="13" fillId="0" borderId="0" applyFill="0" applyBorder="0" applyAlignment="0"/>
    <xf numFmtId="172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67" fontId="7" fillId="0" borderId="0"/>
    <xf numFmtId="168" fontId="7" fillId="0" borderId="0"/>
    <xf numFmtId="0" fontId="7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199" fontId="40" fillId="0" borderId="0">
      <protection locked="0"/>
    </xf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38" fontId="43" fillId="22" borderId="0" applyNumberFormat="0" applyBorder="0" applyAlignment="0" applyProtection="0"/>
    <xf numFmtId="0" fontId="44" fillId="0" borderId="0">
      <alignment horizontal="left"/>
    </xf>
    <xf numFmtId="0" fontId="45" fillId="0" borderId="10" applyNumberFormat="0" applyAlignment="0" applyProtection="0">
      <alignment horizontal="left" vertical="center"/>
    </xf>
    <xf numFmtId="0" fontId="45" fillId="0" borderId="11">
      <alignment horizontal="left" vertical="center"/>
    </xf>
    <xf numFmtId="14" fontId="35" fillId="23" borderId="12">
      <alignment horizontal="center" vertical="center" wrapText="1"/>
    </xf>
    <xf numFmtId="0" fontId="46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Fill="0" applyAlignment="0" applyProtection="0">
      <protection locked="0"/>
    </xf>
    <xf numFmtId="0" fontId="20" fillId="0" borderId="1" applyFill="0" applyAlignment="0" applyProtection="0">
      <protection locked="0"/>
    </xf>
    <xf numFmtId="200" fontId="52" fillId="0" borderId="0">
      <protection locked="0"/>
    </xf>
    <xf numFmtId="200" fontId="52" fillId="0" borderId="0">
      <protection locked="0"/>
    </xf>
    <xf numFmtId="10" fontId="43" fillId="22" borderId="9" applyNumberFormat="0" applyBorder="0" applyAlignment="0" applyProtection="0"/>
    <xf numFmtId="0" fontId="53" fillId="7" borderId="4" applyNumberFormat="0" applyAlignment="0" applyProtection="0"/>
    <xf numFmtId="0" fontId="54" fillId="7" borderId="4" applyNumberFormat="0" applyAlignment="0" applyProtection="0"/>
    <xf numFmtId="167" fontId="13" fillId="0" borderId="0" applyFill="0" applyBorder="0" applyAlignment="0"/>
    <xf numFmtId="167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67" fontId="13" fillId="0" borderId="0" applyFill="0" applyBorder="0" applyAlignment="0"/>
    <xf numFmtId="167" fontId="13" fillId="0" borderId="0" applyFill="0" applyBorder="0" applyAlignment="0"/>
    <xf numFmtId="167" fontId="13" fillId="0" borderId="0" applyFill="0" applyBorder="0" applyAlignment="0"/>
    <xf numFmtId="172" fontId="13" fillId="0" borderId="0" applyFill="0" applyBorder="0" applyAlignment="0"/>
    <xf numFmtId="172" fontId="13" fillId="0" borderId="0" applyFill="0" applyBorder="0" applyAlignment="0"/>
    <xf numFmtId="172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7" fillId="0" borderId="12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37" fontId="60" fillId="0" borderId="0"/>
    <xf numFmtId="201" fontId="25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0" fontId="62" fillId="0" borderId="0"/>
    <xf numFmtId="0" fontId="8" fillId="0" borderId="0"/>
    <xf numFmtId="37" fontId="24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7" fillId="0" borderId="0"/>
    <xf numFmtId="0" fontId="7" fillId="0" borderId="0"/>
    <xf numFmtId="0" fontId="7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7" fillId="0" borderId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13" fillId="0" borderId="0"/>
    <xf numFmtId="0" fontId="2" fillId="0" borderId="0"/>
    <xf numFmtId="0" fontId="13" fillId="0" borderId="0"/>
    <xf numFmtId="0" fontId="13" fillId="0" borderId="0">
      <alignment vertical="top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17" applyNumberFormat="0" applyFont="0" applyAlignment="0" applyProtection="0"/>
    <xf numFmtId="0" fontId="8" fillId="25" borderId="17" applyNumberFormat="0" applyFon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3" fillId="20" borderId="18" applyNumberFormat="0" applyAlignment="0" applyProtection="0"/>
    <xf numFmtId="0" fontId="64" fillId="20" borderId="18" applyNumberFormat="0" applyAlignment="0" applyProtection="0"/>
    <xf numFmtId="202" fontId="20" fillId="0" borderId="0" applyFont="0" applyFill="0" applyBorder="0" applyAlignment="0" applyProtection="0"/>
    <xf numFmtId="203" fontId="27" fillId="0" borderId="0" applyFont="0" applyFill="0" applyBorder="0" applyAlignment="0" applyProtection="0"/>
    <xf numFmtId="204" fontId="29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07" fontId="29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9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9" fillId="0" borderId="0" applyFont="0" applyFill="0" applyBorder="0" applyAlignment="0" applyProtection="0"/>
    <xf numFmtId="212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3" fillId="0" borderId="0" applyFill="0" applyBorder="0" applyAlignment="0"/>
    <xf numFmtId="167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67" fontId="13" fillId="0" borderId="0" applyFill="0" applyBorder="0" applyAlignment="0"/>
    <xf numFmtId="167" fontId="13" fillId="0" borderId="0" applyFill="0" applyBorder="0" applyAlignment="0"/>
    <xf numFmtId="167" fontId="13" fillId="0" borderId="0" applyFill="0" applyBorder="0" applyAlignment="0"/>
    <xf numFmtId="172" fontId="13" fillId="0" borderId="0" applyFill="0" applyBorder="0" applyAlignment="0"/>
    <xf numFmtId="172" fontId="13" fillId="0" borderId="0" applyFill="0" applyBorder="0" applyAlignment="0"/>
    <xf numFmtId="172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168" fontId="13" fillId="0" borderId="0" applyFill="0" applyBorder="0" applyAlignment="0"/>
    <xf numFmtId="0" fontId="13" fillId="0" borderId="0" applyNumberFormat="0" applyFill="0" applyBorder="0" applyAlignment="0" applyProtection="0"/>
    <xf numFmtId="0" fontId="65" fillId="0" borderId="19"/>
    <xf numFmtId="0" fontId="66" fillId="0" borderId="0"/>
    <xf numFmtId="0" fontId="67" fillId="0" borderId="9">
      <alignment horizontal="center"/>
    </xf>
    <xf numFmtId="0" fontId="26" fillId="0" borderId="0">
      <alignment vertical="top"/>
    </xf>
    <xf numFmtId="0" fontId="67" fillId="0" borderId="0">
      <alignment horizontal="center" vertical="center"/>
    </xf>
    <xf numFmtId="0" fontId="68" fillId="26" borderId="0" applyNumberFormat="0" applyFill="0">
      <alignment horizontal="left" vertical="center"/>
    </xf>
    <xf numFmtId="0" fontId="57" fillId="0" borderId="0"/>
    <xf numFmtId="0" fontId="69" fillId="0" borderId="20"/>
    <xf numFmtId="49" fontId="26" fillId="0" borderId="0" applyFill="0" applyBorder="0" applyAlignment="0"/>
    <xf numFmtId="213" fontId="13" fillId="0" borderId="0" applyFill="0" applyBorder="0" applyAlignment="0"/>
    <xf numFmtId="213" fontId="13" fillId="0" borderId="0" applyFill="0" applyBorder="0" applyAlignment="0"/>
    <xf numFmtId="213" fontId="13" fillId="0" borderId="0" applyFill="0" applyBorder="0" applyAlignment="0"/>
    <xf numFmtId="214" fontId="13" fillId="0" borderId="0" applyFill="0" applyBorder="0" applyAlignment="0"/>
    <xf numFmtId="214" fontId="13" fillId="0" borderId="0" applyFill="0" applyBorder="0" applyAlignment="0"/>
    <xf numFmtId="214" fontId="13" fillId="0" borderId="0" applyFill="0" applyBorder="0" applyAlignment="0"/>
    <xf numFmtId="206" fontId="13" fillId="0" borderId="0" applyFont="0" applyFill="0" applyBorder="0" applyAlignment="0" applyProtection="0"/>
    <xf numFmtId="0" fontId="70" fillId="0" borderId="0" applyFill="0" applyBorder="0" applyProtection="0">
      <alignment horizontal="left" vertical="top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21" applyNumberFormat="0" applyFill="0" applyAlignment="0" applyProtection="0"/>
    <xf numFmtId="0" fontId="73" fillId="0" borderId="21" applyNumberFormat="0" applyFill="0" applyAlignment="0" applyProtection="0"/>
    <xf numFmtId="0" fontId="30" fillId="0" borderId="0">
      <alignment vertical="top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/>
  </cellStyleXfs>
  <cellXfs count="17">
    <xf numFmtId="0" fontId="0" fillId="0" borderId="0" xfId="0"/>
    <xf numFmtId="0" fontId="1" fillId="0" borderId="0" xfId="3" applyProtection="1">
      <protection hidden="1"/>
    </xf>
    <xf numFmtId="0" fontId="4" fillId="0" borderId="0" xfId="2" applyFont="1" applyAlignment="1" applyProtection="1">
      <alignment horizontal="center"/>
      <protection hidden="1"/>
    </xf>
    <xf numFmtId="0" fontId="4" fillId="0" borderId="0" xfId="3" applyFont="1" applyAlignment="1" applyProtection="1">
      <alignment horizontal="center"/>
      <protection hidden="1"/>
    </xf>
    <xf numFmtId="0" fontId="4" fillId="0" borderId="0" xfId="3" applyFont="1" applyProtection="1">
      <protection hidden="1"/>
    </xf>
    <xf numFmtId="0" fontId="1" fillId="0" borderId="0" xfId="3" applyAlignment="1" applyProtection="1">
      <alignment horizontal="center"/>
      <protection hidden="1"/>
    </xf>
    <xf numFmtId="0" fontId="5" fillId="0" borderId="0" xfId="3" applyFont="1" applyProtection="1">
      <protection hidden="1"/>
    </xf>
    <xf numFmtId="0" fontId="1" fillId="0" borderId="1" xfId="3" applyBorder="1" applyAlignment="1" applyProtection="1">
      <alignment horizontal="center"/>
      <protection hidden="1"/>
    </xf>
    <xf numFmtId="9" fontId="1" fillId="0" borderId="0" xfId="3" applyNumberFormat="1" applyAlignment="1" applyProtection="1">
      <alignment horizontal="center"/>
      <protection hidden="1"/>
    </xf>
    <xf numFmtId="37" fontId="1" fillId="0" borderId="1" xfId="3" applyNumberFormat="1" applyBorder="1" applyAlignment="1" applyProtection="1">
      <alignment horizontal="center"/>
      <protection hidden="1"/>
    </xf>
    <xf numFmtId="164" fontId="4" fillId="0" borderId="0" xfId="1" applyNumberFormat="1" applyFont="1" applyProtection="1">
      <protection hidden="1"/>
    </xf>
    <xf numFmtId="37" fontId="1" fillId="0" borderId="0" xfId="3" applyNumberFormat="1" applyBorder="1" applyAlignment="1" applyProtection="1">
      <alignment horizontal="center"/>
      <protection hidden="1"/>
    </xf>
    <xf numFmtId="0" fontId="0" fillId="0" borderId="0" xfId="3" applyFont="1" applyProtection="1">
      <protection hidden="1"/>
    </xf>
    <xf numFmtId="0" fontId="6" fillId="0" borderId="0" xfId="3" applyFont="1" applyAlignment="1" applyProtection="1">
      <alignment horizontal="justify" vertical="top" wrapText="1"/>
      <protection hidden="1"/>
    </xf>
    <xf numFmtId="0" fontId="3" fillId="0" borderId="0" xfId="2" applyFont="1" applyAlignment="1" applyProtection="1">
      <alignment horizontal="center"/>
      <protection hidden="1"/>
    </xf>
    <xf numFmtId="0" fontId="7" fillId="0" borderId="0" xfId="3" applyFont="1" applyAlignment="1" applyProtection="1">
      <alignment horizontal="justify" vertical="top" wrapText="1"/>
      <protection hidden="1"/>
    </xf>
    <xf numFmtId="49" fontId="0" fillId="0" borderId="0" xfId="3" applyNumberFormat="1" applyFont="1" applyAlignment="1" applyProtection="1">
      <alignment horizontal="center"/>
      <protection hidden="1"/>
    </xf>
  </cellXfs>
  <cellStyles count="432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1" xfId="40"/>
    <cellStyle name="a2" xfId="41"/>
    <cellStyle name="Accent1 2" xfId="42"/>
    <cellStyle name="Accent1 3" xfId="43"/>
    <cellStyle name="Accent2 2" xfId="44"/>
    <cellStyle name="Accent2 3" xfId="45"/>
    <cellStyle name="Accent3 2" xfId="46"/>
    <cellStyle name="Accent3 3" xfId="47"/>
    <cellStyle name="Accent4 2" xfId="48"/>
    <cellStyle name="Accent4 3" xfId="49"/>
    <cellStyle name="Accent5 2" xfId="50"/>
    <cellStyle name="Accent5 3" xfId="51"/>
    <cellStyle name="Accent6 2" xfId="52"/>
    <cellStyle name="Accent6 3" xfId="53"/>
    <cellStyle name="ÁöÁ¤µÇÁö ¾ÊÀ½" xfId="54"/>
    <cellStyle name="Arial10" xfId="55"/>
    <cellStyle name="Arial10 2" xfId="56"/>
    <cellStyle name="Arial10_Draft RSOrtopedi 20 Juli 2007_P Indra" xfId="57"/>
    <cellStyle name="ÄÞ¸¶ [0]_¿ù°£" xfId="58"/>
    <cellStyle name="ÄÞ¸¶_¿ù°£" xfId="59"/>
    <cellStyle name="Bad 2" xfId="60"/>
    <cellStyle name="Bad 3" xfId="61"/>
    <cellStyle name="Ç¥ÁØ_¿ù°£¿ä¾àº¸°í" xfId="62"/>
    <cellStyle name="Calc Currency (0)" xfId="63"/>
    <cellStyle name="Calc Currency (0) 2" xfId="64"/>
    <cellStyle name="Calc Currency (0)_Draft RSOrtopedi 20 Juli 2007_P Indra" xfId="65"/>
    <cellStyle name="Calc Currency (2)" xfId="66"/>
    <cellStyle name="Calc Currency (2) 2" xfId="67"/>
    <cellStyle name="Calc Currency (2)_Draft RSOrtopedi 20 Juli 2007_P Indra" xfId="68"/>
    <cellStyle name="Calc Percent (0)" xfId="69"/>
    <cellStyle name="Calc Percent (0) 2" xfId="70"/>
    <cellStyle name="Calc Percent (0)_Draft RSOrtopedi 20 Juli 2007_P Indra" xfId="71"/>
    <cellStyle name="Calc Percent (1)" xfId="72"/>
    <cellStyle name="Calc Percent (1) 2" xfId="73"/>
    <cellStyle name="Calc Percent (1)_Draft RSOrtopedi 20 Juli 2007_P Indra" xfId="74"/>
    <cellStyle name="Calc Percent (2)" xfId="75"/>
    <cellStyle name="Calc Percent (2) 2" xfId="76"/>
    <cellStyle name="Calc Percent (2)_Draft RSOrtopedi 20 Juli 2007_P Indra" xfId="77"/>
    <cellStyle name="Calc Units (0)" xfId="78"/>
    <cellStyle name="Calc Units (0) 2" xfId="79"/>
    <cellStyle name="Calc Units (0)_Draft RSOrtopedi 20 Juli 2007_P Indra" xfId="80"/>
    <cellStyle name="Calc Units (1)" xfId="81"/>
    <cellStyle name="Calc Units (1) 2" xfId="82"/>
    <cellStyle name="Calc Units (1)_Draft RSOrtopedi 20 Juli 2007_P Indra" xfId="83"/>
    <cellStyle name="Calc Units (2)" xfId="84"/>
    <cellStyle name="Calc Units (2) 2" xfId="85"/>
    <cellStyle name="Calc Units (2)_Draft RSOrtopedi 20 Juli 2007_P Indra" xfId="86"/>
    <cellStyle name="Calculation 2" xfId="87"/>
    <cellStyle name="Calculation 3" xfId="88"/>
    <cellStyle name="category" xfId="89"/>
    <cellStyle name="Centered Heading" xfId="90"/>
    <cellStyle name="Check Cell 2" xfId="91"/>
    <cellStyle name="Check Cell 3" xfId="92"/>
    <cellStyle name="Column_Title" xfId="93"/>
    <cellStyle name="Comma  - Style1" xfId="94"/>
    <cellStyle name="Comma  - Style2" xfId="95"/>
    <cellStyle name="Comma  - Style3" xfId="96"/>
    <cellStyle name="Comma  - Style4" xfId="97"/>
    <cellStyle name="Comma  - Style5" xfId="98"/>
    <cellStyle name="Comma  - Style6" xfId="99"/>
    <cellStyle name="Comma  - Style7" xfId="100"/>
    <cellStyle name="Comma  - Style8" xfId="101"/>
    <cellStyle name="Comma - Style1" xfId="102"/>
    <cellStyle name="Comma - Style2" xfId="103"/>
    <cellStyle name="Comma - Style3" xfId="104"/>
    <cellStyle name="Comma - Style4" xfId="105"/>
    <cellStyle name="Comma - Style5" xfId="106"/>
    <cellStyle name="Comma - Style6" xfId="107"/>
    <cellStyle name="Comma - Style7" xfId="108"/>
    <cellStyle name="Comma - Style8" xfId="109"/>
    <cellStyle name="Comma %" xfId="110"/>
    <cellStyle name="Comma % 2" xfId="111"/>
    <cellStyle name="Comma [0] 10" xfId="112"/>
    <cellStyle name="Comma [0] 11" xfId="113"/>
    <cellStyle name="Comma [0] 12" xfId="114"/>
    <cellStyle name="Comma [0] 13" xfId="115"/>
    <cellStyle name="Comma [0] 14" xfId="116"/>
    <cellStyle name="Comma [0] 2" xfId="117"/>
    <cellStyle name="Comma [0] 2 2" xfId="118"/>
    <cellStyle name="Comma [0] 2 2 2" xfId="119"/>
    <cellStyle name="Comma [0] 2 3" xfId="120"/>
    <cellStyle name="Comma [0] 2 4" xfId="121"/>
    <cellStyle name="Comma [0] 2 5" xfId="122"/>
    <cellStyle name="Comma [0] 2 6" xfId="123"/>
    <cellStyle name="Comma [0] 2 7" xfId="124"/>
    <cellStyle name="Comma [0] 3" xfId="125"/>
    <cellStyle name="Comma [0] 3 2" xfId="126"/>
    <cellStyle name="Comma [0] 3 3" xfId="127"/>
    <cellStyle name="Comma [0] 4" xfId="128"/>
    <cellStyle name="Comma [0] 5" xfId="129"/>
    <cellStyle name="Comma [0] 5 2" xfId="130"/>
    <cellStyle name="Comma [0] 6" xfId="131"/>
    <cellStyle name="Comma [0] 7" xfId="132"/>
    <cellStyle name="Comma [0] 8" xfId="133"/>
    <cellStyle name="Comma [0] 9" xfId="134"/>
    <cellStyle name="Comma [00]" xfId="135"/>
    <cellStyle name="Comma [00] 2" xfId="136"/>
    <cellStyle name="Comma 0.0" xfId="137"/>
    <cellStyle name="Comma 0.0%" xfId="138"/>
    <cellStyle name="Comma 0.00" xfId="139"/>
    <cellStyle name="Comma 0.00%" xfId="140"/>
    <cellStyle name="Comma 0.000" xfId="141"/>
    <cellStyle name="Comma 0.000%" xfId="142"/>
    <cellStyle name="Comma 10" xfId="143"/>
    <cellStyle name="Comma 11" xfId="144"/>
    <cellStyle name="Comma 12" xfId="145"/>
    <cellStyle name="Comma 13" xfId="146"/>
    <cellStyle name="Comma 14" xfId="147"/>
    <cellStyle name="Comma 14 2" xfId="148"/>
    <cellStyle name="Comma 15" xfId="149"/>
    <cellStyle name="Comma 16" xfId="150"/>
    <cellStyle name="Comma 2" xfId="151"/>
    <cellStyle name="Comma 2 10" xfId="152"/>
    <cellStyle name="Comma 2 2" xfId="153"/>
    <cellStyle name="Comma 2 3" xfId="154"/>
    <cellStyle name="Comma 2 4" xfId="155"/>
    <cellStyle name="Comma 2 5" xfId="156"/>
    <cellStyle name="Comma 2 6" xfId="157"/>
    <cellStyle name="Comma 2 7" xfId="158"/>
    <cellStyle name="Comma 2 8" xfId="159"/>
    <cellStyle name="Comma 2 9" xfId="160"/>
    <cellStyle name="Comma 3" xfId="161"/>
    <cellStyle name="Comma 3 2" xfId="162"/>
    <cellStyle name="Comma 3 3" xfId="163"/>
    <cellStyle name="Comma 4" xfId="164"/>
    <cellStyle name="Comma 4 2" xfId="165"/>
    <cellStyle name="Comma 4 3" xfId="166"/>
    <cellStyle name="Comma 5" xfId="167"/>
    <cellStyle name="Comma 5 2" xfId="168"/>
    <cellStyle name="Comma 6" xfId="169"/>
    <cellStyle name="Comma 7" xfId="170"/>
    <cellStyle name="Comma 8" xfId="171"/>
    <cellStyle name="Comma 9" xfId="172"/>
    <cellStyle name="Comma 9 2" xfId="173"/>
    <cellStyle name="Comma 9 2 2" xfId="174"/>
    <cellStyle name="Comma0" xfId="175"/>
    <cellStyle name="Comma1 - Style1" xfId="176"/>
    <cellStyle name="Company Name" xfId="177"/>
    <cellStyle name="CR Comma" xfId="178"/>
    <cellStyle name="CR Currency" xfId="179"/>
    <cellStyle name="Credit" xfId="180"/>
    <cellStyle name="Credit subtotal" xfId="181"/>
    <cellStyle name="Credit Total" xfId="182"/>
    <cellStyle name="Currency %" xfId="183"/>
    <cellStyle name="Currency % 2" xfId="184"/>
    <cellStyle name="Currency (0.00)" xfId="185"/>
    <cellStyle name="Currency (0.00) 2" xfId="186"/>
    <cellStyle name="Currency (0.00)_Draft RSOrtopedi 20 Juli 2007_P Indra" xfId="187"/>
    <cellStyle name="Currency [00]" xfId="188"/>
    <cellStyle name="Currency [00] 2" xfId="189"/>
    <cellStyle name="Currency 0.0" xfId="190"/>
    <cellStyle name="Currency 0.0%" xfId="191"/>
    <cellStyle name="Currency 0.0_UTAN KAYU OK_6_2_09" xfId="192"/>
    <cellStyle name="Currency 0.00" xfId="193"/>
    <cellStyle name="Currency 0.00%" xfId="194"/>
    <cellStyle name="Currency 0.00_UTAN KAYU OK_6_2_09" xfId="195"/>
    <cellStyle name="Currency 0.000" xfId="196"/>
    <cellStyle name="Currency 0.000%" xfId="197"/>
    <cellStyle name="Currency 0.000_UTAN KAYU OK_6_2_09" xfId="198"/>
    <cellStyle name="Currency0" xfId="199"/>
    <cellStyle name="DataPilot Category" xfId="200"/>
    <cellStyle name="DataPilot Category 2" xfId="201"/>
    <cellStyle name="DataPilot Corner" xfId="202"/>
    <cellStyle name="DataPilot Corner 2" xfId="203"/>
    <cellStyle name="DataPilot Field" xfId="204"/>
    <cellStyle name="DataPilot Field 2" xfId="205"/>
    <cellStyle name="DataPilot Result" xfId="206"/>
    <cellStyle name="DataPilot Result 2" xfId="207"/>
    <cellStyle name="DataPilot Title" xfId="208"/>
    <cellStyle name="DataPilot Title 2" xfId="209"/>
    <cellStyle name="DataPilot Value" xfId="210"/>
    <cellStyle name="DataPilot Value 2" xfId="211"/>
    <cellStyle name="Date" xfId="212"/>
    <cellStyle name="Date 2" xfId="213"/>
    <cellStyle name="Date Short" xfId="214"/>
    <cellStyle name="Date_LAI BMF '07" xfId="215"/>
    <cellStyle name="Debit" xfId="216"/>
    <cellStyle name="Debit subtotal" xfId="217"/>
    <cellStyle name="Debit Total" xfId="218"/>
    <cellStyle name="Enter Currency (0)" xfId="219"/>
    <cellStyle name="Enter Currency (0) 2" xfId="220"/>
    <cellStyle name="Enter Currency (0)_Draft RSOrtopedi 20 Juli 2007_P Indra" xfId="221"/>
    <cellStyle name="Enter Currency (2)" xfId="222"/>
    <cellStyle name="Enter Currency (2) 2" xfId="223"/>
    <cellStyle name="Enter Currency (2)_Draft RSOrtopedi 20 Juli 2007_P Indra" xfId="224"/>
    <cellStyle name="Enter Units (0)" xfId="225"/>
    <cellStyle name="Enter Units (0) 2" xfId="226"/>
    <cellStyle name="Enter Units (0)_Draft RSOrtopedi 20 Juli 2007_P Indra" xfId="227"/>
    <cellStyle name="Enter Units (1)" xfId="228"/>
    <cellStyle name="Enter Units (1) 2" xfId="229"/>
    <cellStyle name="Enter Units (1)_Draft RSOrtopedi 20 Juli 2007_P Indra" xfId="230"/>
    <cellStyle name="Enter Units (2)" xfId="231"/>
    <cellStyle name="Enter Units (2) 2" xfId="232"/>
    <cellStyle name="Enter Units (2)_Draft RSOrtopedi 20 Juli 2007_P Indra" xfId="233"/>
    <cellStyle name="Euro" xfId="234"/>
    <cellStyle name="Euro 2" xfId="235"/>
    <cellStyle name="Excel Built-in Comma" xfId="236"/>
    <cellStyle name="Excel Built-in Comma [0]" xfId="237"/>
    <cellStyle name="Excel Built-in Normal" xfId="238"/>
    <cellStyle name="Explanatory Text 2" xfId="239"/>
    <cellStyle name="Explanatory Text 3" xfId="240"/>
    <cellStyle name="F2" xfId="241"/>
    <cellStyle name="F3" xfId="242"/>
    <cellStyle name="F4" xfId="243"/>
    <cellStyle name="F5" xfId="244"/>
    <cellStyle name="F6" xfId="245"/>
    <cellStyle name="F7" xfId="246"/>
    <cellStyle name="F8" xfId="247"/>
    <cellStyle name="Fixed" xfId="248"/>
    <cellStyle name="Good 2" xfId="249"/>
    <cellStyle name="Good 3" xfId="250"/>
    <cellStyle name="Grey" xfId="251"/>
    <cellStyle name="HEADER" xfId="252"/>
    <cellStyle name="Header1" xfId="253"/>
    <cellStyle name="Header2" xfId="254"/>
    <cellStyle name="Heading" xfId="255"/>
    <cellStyle name="Heading 1 2" xfId="256"/>
    <cellStyle name="Heading 1 3" xfId="257"/>
    <cellStyle name="Heading 2 2" xfId="258"/>
    <cellStyle name="Heading 2 3" xfId="259"/>
    <cellStyle name="Heading 3 2" xfId="260"/>
    <cellStyle name="Heading 3 3" xfId="261"/>
    <cellStyle name="Heading 4 2" xfId="262"/>
    <cellStyle name="Heading 4 3" xfId="263"/>
    <cellStyle name="Heading No Underline" xfId="264"/>
    <cellStyle name="Heading With Underline" xfId="265"/>
    <cellStyle name="Heading1" xfId="266"/>
    <cellStyle name="Heading2" xfId="267"/>
    <cellStyle name="Input [yellow]" xfId="268"/>
    <cellStyle name="Input 2" xfId="269"/>
    <cellStyle name="Input 3" xfId="270"/>
    <cellStyle name="Link Currency (0)" xfId="271"/>
    <cellStyle name="Link Currency (0) 2" xfId="272"/>
    <cellStyle name="Link Currency (0)_Draft RSOrtopedi 20 Juli 2007_P Indra" xfId="273"/>
    <cellStyle name="Link Currency (2)" xfId="274"/>
    <cellStyle name="Link Currency (2) 2" xfId="275"/>
    <cellStyle name="Link Currency (2)_Draft RSOrtopedi 20 Juli 2007_P Indra" xfId="276"/>
    <cellStyle name="Link Units (0)" xfId="277"/>
    <cellStyle name="Link Units (0) 2" xfId="278"/>
    <cellStyle name="Link Units (0)_Draft RSOrtopedi 20 Juli 2007_P Indra" xfId="279"/>
    <cellStyle name="Link Units (1)" xfId="280"/>
    <cellStyle name="Link Units (1) 2" xfId="281"/>
    <cellStyle name="Link Units (1)_Draft RSOrtopedi 20 Juli 2007_P Indra" xfId="282"/>
    <cellStyle name="Link Units (2)" xfId="283"/>
    <cellStyle name="Link Units (2) 2" xfId="284"/>
    <cellStyle name="Link Units (2)_Draft RSOrtopedi 20 Juli 2007_P Indra" xfId="285"/>
    <cellStyle name="Linked Cell 2" xfId="286"/>
    <cellStyle name="Linked Cell 3" xfId="287"/>
    <cellStyle name="Model" xfId="288"/>
    <cellStyle name="Neutral 2" xfId="289"/>
    <cellStyle name="Neutral 3" xfId="290"/>
    <cellStyle name="no dec" xfId="291"/>
    <cellStyle name="Normal" xfId="0" builtinId="0"/>
    <cellStyle name="Normal - Style1" xfId="292"/>
    <cellStyle name="Normal - Style2" xfId="293"/>
    <cellStyle name="Normal - Style3" xfId="294"/>
    <cellStyle name="Normal - Style4" xfId="295"/>
    <cellStyle name="Normal - Style5" xfId="296"/>
    <cellStyle name="Normal - Style6" xfId="297"/>
    <cellStyle name="Normal - Style7" xfId="298"/>
    <cellStyle name="Normal - Style8" xfId="299"/>
    <cellStyle name="Normal 10" xfId="300"/>
    <cellStyle name="Normal 10 2" xfId="301"/>
    <cellStyle name="Normal 10_Laporan PT BMF 2008 - Draft I" xfId="302"/>
    <cellStyle name="Normal 11" xfId="303"/>
    <cellStyle name="Normal 12" xfId="304"/>
    <cellStyle name="Normal 13" xfId="3"/>
    <cellStyle name="Normal 14" xfId="305"/>
    <cellStyle name="Normal 15" xfId="306"/>
    <cellStyle name="Normal 16" xfId="307"/>
    <cellStyle name="Normal 17" xfId="308"/>
    <cellStyle name="Normal 18" xfId="309"/>
    <cellStyle name="Normal 19" xfId="310"/>
    <cellStyle name="Normal 2" xfId="311"/>
    <cellStyle name="Normal 2 2" xfId="312"/>
    <cellStyle name="Normal 2 2 2" xfId="313"/>
    <cellStyle name="Normal 2 2 2 2" xfId="314"/>
    <cellStyle name="Normal 2 2 3" xfId="315"/>
    <cellStyle name="Normal 2 2 4" xfId="316"/>
    <cellStyle name="Normal 2 2 5" xfId="317"/>
    <cellStyle name="Normal 2 2_CLK 2008 GAPURA FINALok 22-3-09REV" xfId="318"/>
    <cellStyle name="Normal 2 3" xfId="319"/>
    <cellStyle name="Normal 2 4" xfId="320"/>
    <cellStyle name="Normal 2 5" xfId="321"/>
    <cellStyle name="Normal 2 6" xfId="322"/>
    <cellStyle name="Normal 2 6 2" xfId="323"/>
    <cellStyle name="Normal 2 7" xfId="324"/>
    <cellStyle name="Normal 2 8" xfId="325"/>
    <cellStyle name="Normal 2 9" xfId="326"/>
    <cellStyle name="Normal 2_4.COGS APR 2008" xfId="327"/>
    <cellStyle name="Normal 20" xfId="328"/>
    <cellStyle name="Normal 21" xfId="329"/>
    <cellStyle name="Normal 22" xfId="330"/>
    <cellStyle name="Normal 23" xfId="331"/>
    <cellStyle name="Normal 24" xfId="332"/>
    <cellStyle name="Normal 24 2" xfId="333"/>
    <cellStyle name="Normal 25" xfId="334"/>
    <cellStyle name="Normal 26" xfId="335"/>
    <cellStyle name="Normal 27" xfId="336"/>
    <cellStyle name="Normal 28" xfId="337"/>
    <cellStyle name="Normal 3" xfId="338"/>
    <cellStyle name="Normal 3 2" xfId="339"/>
    <cellStyle name="Normal 3 3" xfId="340"/>
    <cellStyle name="Normal 3_Laporan PT BMF 2008 - Draft I" xfId="341"/>
    <cellStyle name="Normal 4" xfId="342"/>
    <cellStyle name="Normal 4 2" xfId="343"/>
    <cellStyle name="Normal 4_CLK 2008 GAPURA FINALok 22-3-09REV" xfId="344"/>
    <cellStyle name="Normal 5" xfId="345"/>
    <cellStyle name="Normal 5 2" xfId="346"/>
    <cellStyle name="Normal 5 2 2" xfId="347"/>
    <cellStyle name="Normal 5 2_Draft RSOrtopedi 20 Juli 2007_P Indra" xfId="348"/>
    <cellStyle name="Normal 5 3" xfId="349"/>
    <cellStyle name="Normal 5_CLK 2008 GAPURA FINALok 22-3-09REV" xfId="350"/>
    <cellStyle name="Normal 6" xfId="2"/>
    <cellStyle name="Normal 6 2" xfId="351"/>
    <cellStyle name="Normal 6_CLK 2008 GAPURA FINALok 22-3-09REV" xfId="352"/>
    <cellStyle name="Normal 7" xfId="353"/>
    <cellStyle name="Normal 7 2" xfId="354"/>
    <cellStyle name="Normal 7_CLK 2008 GAPURA FINALok 22-3-09REV" xfId="355"/>
    <cellStyle name="Normal 8" xfId="356"/>
    <cellStyle name="Normal 8 2" xfId="357"/>
    <cellStyle name="Normal 8_Laporan PT BMF 2008 - Draft I" xfId="358"/>
    <cellStyle name="Normal 9" xfId="359"/>
    <cellStyle name="Normal 9 2" xfId="360"/>
    <cellStyle name="Normal 9_Draft RSOrtopedi 20 Juli 2007_P Indra" xfId="361"/>
    <cellStyle name="Note 2" xfId="362"/>
    <cellStyle name="Note 3" xfId="363"/>
    <cellStyle name="Œ…‹æØ‚è [0.00]_laroux" xfId="364"/>
    <cellStyle name="Œ…‹æØ‚è_laroux" xfId="365"/>
    <cellStyle name="Output 2" xfId="366"/>
    <cellStyle name="Output 3" xfId="367"/>
    <cellStyle name="Percent" xfId="1" builtinId="5"/>
    <cellStyle name="Percent %" xfId="368"/>
    <cellStyle name="Percent % Long Underline" xfId="369"/>
    <cellStyle name="Percent %_Worksheet in  US Financial Statements Ref. Workbook - Single Co" xfId="370"/>
    <cellStyle name="Percent (0)" xfId="371"/>
    <cellStyle name="Percent (0) 2" xfId="372"/>
    <cellStyle name="Percent [0]" xfId="373"/>
    <cellStyle name="Percent [0] 2" xfId="374"/>
    <cellStyle name="Percent [00]" xfId="375"/>
    <cellStyle name="Percent [00] 2" xfId="376"/>
    <cellStyle name="Percent [2]" xfId="377"/>
    <cellStyle name="Percent [2] 2" xfId="378"/>
    <cellStyle name="Percent 0.0%" xfId="379"/>
    <cellStyle name="Percent 0.0% Long Underline" xfId="380"/>
    <cellStyle name="Percent 0.00%" xfId="381"/>
    <cellStyle name="Percent 0.00% Long Underline" xfId="382"/>
    <cellStyle name="Percent 0.000%" xfId="383"/>
    <cellStyle name="Percent 0.000% Long Underline" xfId="384"/>
    <cellStyle name="Percent 2" xfId="385"/>
    <cellStyle name="Percent 2 2" xfId="386"/>
    <cellStyle name="Percent 3" xfId="387"/>
    <cellStyle name="Percent 4" xfId="388"/>
    <cellStyle name="Percent 5" xfId="389"/>
    <cellStyle name="Percent 6" xfId="390"/>
    <cellStyle name="PrePop Currency (0)" xfId="391"/>
    <cellStyle name="PrePop Currency (0) 2" xfId="392"/>
    <cellStyle name="PrePop Currency (0)_Draft RSOrtopedi 20 Juli 2007_P Indra" xfId="393"/>
    <cellStyle name="PrePop Currency (2)" xfId="394"/>
    <cellStyle name="PrePop Currency (2) 2" xfId="395"/>
    <cellStyle name="PrePop Currency (2)_Draft RSOrtopedi 20 Juli 2007_P Indra" xfId="396"/>
    <cellStyle name="PrePop Units (0)" xfId="397"/>
    <cellStyle name="PrePop Units (0) 2" xfId="398"/>
    <cellStyle name="PrePop Units (0)_Draft RSOrtopedi 20 Juli 2007_P Indra" xfId="399"/>
    <cellStyle name="PrePop Units (1)" xfId="400"/>
    <cellStyle name="PrePop Units (1) 2" xfId="401"/>
    <cellStyle name="PrePop Units (1)_Draft RSOrtopedi 20 Juli 2007_P Indra" xfId="402"/>
    <cellStyle name="PrePop Units (2)" xfId="403"/>
    <cellStyle name="PrePop Units (2) 2" xfId="404"/>
    <cellStyle name="PrePop Units (2)_Draft RSOrtopedi 20 Juli 2007_P Indra" xfId="405"/>
    <cellStyle name="R" xfId="406"/>
    <cellStyle name="sbt2" xfId="407"/>
    <cellStyle name="Standaard_Hol balans december 1998 in NLG" xfId="408"/>
    <cellStyle name="style" xfId="409"/>
    <cellStyle name="Style 1" xfId="410"/>
    <cellStyle name="style1" xfId="411"/>
    <cellStyle name="style2" xfId="412"/>
    <cellStyle name="subhead" xfId="413"/>
    <cellStyle name="subt1" xfId="414"/>
    <cellStyle name="Text Indent A" xfId="415"/>
    <cellStyle name="Text Indent B" xfId="416"/>
    <cellStyle name="Text Indent B 2" xfId="417"/>
    <cellStyle name="Text Indent B_Draft RSOrtopedi 20 Juli 2007_P Indra" xfId="418"/>
    <cellStyle name="Text Indent C" xfId="419"/>
    <cellStyle name="Text Indent C 2" xfId="420"/>
    <cellStyle name="Text Indent C_Draft RSOrtopedi 20 Juli 2007_P Indra" xfId="421"/>
    <cellStyle name="þ_x001d_ð &amp;ý&amp;†ýG_x0008_ X&#10;_x0007__x0001__x0001_" xfId="422"/>
    <cellStyle name="Tickmark" xfId="423"/>
    <cellStyle name="Title 2" xfId="424"/>
    <cellStyle name="Title 3" xfId="425"/>
    <cellStyle name="Total 2" xfId="426"/>
    <cellStyle name="Total 3" xfId="427"/>
    <cellStyle name="Tulisan" xfId="428"/>
    <cellStyle name="Warning Text 2" xfId="429"/>
    <cellStyle name="Warning Text 3" xfId="430"/>
    <cellStyle name="標準_EMPLOYEE" xfId="4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NDRA%20GUNAWAN\My%20Documents\revisi\report\Documents%20and%20Settings\Windows%20XP\My%20Documents\2005\Indofarma\Review%2031-03-05\Documents%20and%20Settings\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k%20sam\My%20Documents\Documents%20and%20Settings\Administrator\JELITA%20BUANGEEET!!!\Hendra%20Nitip\PT%20Peroksida%20Indonesia%20Pratama\Data%20Olah\Data%20Olahan%20PIP%20Tahun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titude\My%20Documents\2003\Indofarma\Final\Indonesia\kimu\December\BBM-03%20harga%20%20ok..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Desktop\Documents%20and%20Settings\Latitude\My%20Documents\2003\Indofarma\Final\Indonesia\kimu\December\BBM-03%20harga%20%20ok..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BM-03"/>
      <sheetName val="BBM-03 (2)"/>
    </sheetNames>
    <sheetDataSet>
      <sheetData sheetId="0">
        <row r="767">
          <cell r="B767">
            <v>739</v>
          </cell>
        </row>
        <row r="768">
          <cell r="B768">
            <v>740</v>
          </cell>
        </row>
        <row r="769">
          <cell r="B769">
            <v>741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_CODE"/>
      <sheetName val="Saldo Awal"/>
      <sheetName val="Okt"/>
      <sheetName val="Nop"/>
      <sheetName val="Des"/>
      <sheetName val="Jurnal 2005"/>
      <sheetName val="Subtotal Akun"/>
      <sheetName val="TB"/>
      <sheetName val="Worksheet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BM-03"/>
      <sheetName val="BBM-03 (2)"/>
    </sheetNames>
    <sheetDataSet>
      <sheetData sheetId="0">
        <row r="767">
          <cell r="B767">
            <v>739</v>
          </cell>
        </row>
        <row r="768">
          <cell r="B768">
            <v>740</v>
          </cell>
        </row>
        <row r="769">
          <cell r="B769">
            <v>741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BM-03"/>
      <sheetName val="BBM-03 (2)"/>
    </sheetNames>
    <sheetDataSet>
      <sheetData sheetId="0">
        <row r="767">
          <cell r="B767">
            <v>739</v>
          </cell>
        </row>
        <row r="768">
          <cell r="B768">
            <v>740</v>
          </cell>
        </row>
        <row r="769">
          <cell r="B769">
            <v>741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58"/>
  <sheetViews>
    <sheetView tabSelected="1" view="pageBreakPreview" zoomScaleSheetLayoutView="100" workbookViewId="0">
      <pane ySplit="4" topLeftCell="A9" activePane="bottomLeft" state="frozen"/>
      <selection activeCell="B26" sqref="B26:O26"/>
      <selection pane="bottomLeft"/>
    </sheetView>
  </sheetViews>
  <sheetFormatPr defaultColWidth="10.28515625" defaultRowHeight="15"/>
  <cols>
    <col min="1" max="1" width="3" style="1" customWidth="1"/>
    <col min="2" max="2" width="3.85546875" style="1" customWidth="1"/>
    <col min="3" max="3" width="4.5703125" style="1" customWidth="1"/>
    <col min="4" max="4" width="10.28515625" style="1"/>
    <col min="5" max="5" width="2.42578125" style="1" customWidth="1"/>
    <col min="6" max="6" width="10.140625" style="1" customWidth="1"/>
    <col min="7" max="7" width="2.5703125" style="1" customWidth="1"/>
    <col min="8" max="8" width="33.7109375" style="1" customWidth="1"/>
    <col min="9" max="9" width="3.42578125" style="1" customWidth="1"/>
    <col min="10" max="10" width="8.5703125" style="1" customWidth="1"/>
    <col min="11" max="11" width="4" style="1" customWidth="1"/>
    <col min="12" max="12" width="10.140625" style="1" customWidth="1"/>
    <col min="13" max="13" width="5.5703125" style="1" customWidth="1"/>
    <col min="14" max="16384" width="10.28515625" style="1"/>
  </cols>
  <sheetData>
    <row r="2" spans="2:13" ht="15.75">
      <c r="B2" s="14" t="s">
        <v>52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15.7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15.75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>
      <c r="B5" s="2"/>
      <c r="C5" s="2"/>
      <c r="D5" s="2"/>
      <c r="E5" s="2"/>
      <c r="F5" s="2"/>
      <c r="G5" s="2"/>
      <c r="H5" s="2"/>
      <c r="I5" s="2"/>
      <c r="J5" s="2"/>
    </row>
    <row r="6" spans="2:13">
      <c r="B6" s="2"/>
      <c r="C6" s="2"/>
      <c r="D6" s="2"/>
      <c r="E6" s="2"/>
      <c r="F6" s="2"/>
      <c r="G6" s="2"/>
      <c r="H6" s="2"/>
      <c r="I6" s="2"/>
      <c r="J6" s="2"/>
    </row>
    <row r="7" spans="2:13">
      <c r="B7" s="3" t="s">
        <v>2</v>
      </c>
      <c r="C7" s="4" t="s">
        <v>3</v>
      </c>
      <c r="D7" s="4"/>
    </row>
    <row r="8" spans="2:13">
      <c r="B8" s="5"/>
    </row>
    <row r="9" spans="2:13">
      <c r="C9" s="5" t="s">
        <v>4</v>
      </c>
      <c r="D9" s="6" t="s">
        <v>5</v>
      </c>
    </row>
    <row r="10" spans="2:13">
      <c r="D10" s="13" t="s">
        <v>6</v>
      </c>
      <c r="E10" s="13"/>
      <c r="F10" s="13"/>
      <c r="G10" s="13"/>
      <c r="H10" s="13"/>
      <c r="I10" s="13"/>
      <c r="J10" s="13"/>
      <c r="K10" s="13"/>
      <c r="L10" s="13"/>
    </row>
    <row r="11" spans="2:13">
      <c r="D11" s="13"/>
      <c r="E11" s="13"/>
      <c r="F11" s="13"/>
      <c r="G11" s="13"/>
      <c r="H11" s="13"/>
      <c r="I11" s="13"/>
      <c r="J11" s="13"/>
      <c r="K11" s="13"/>
      <c r="L11" s="13"/>
    </row>
    <row r="13" spans="2:13">
      <c r="D13" s="1" t="s">
        <v>5</v>
      </c>
      <c r="G13" s="5" t="s">
        <v>7</v>
      </c>
      <c r="H13" s="7" t="s">
        <v>8</v>
      </c>
      <c r="I13" s="5" t="s">
        <v>9</v>
      </c>
      <c r="J13" s="8">
        <v>1</v>
      </c>
    </row>
    <row r="14" spans="2:13">
      <c r="H14" s="5" t="s">
        <v>10</v>
      </c>
    </row>
    <row r="16" spans="2:13">
      <c r="G16" s="5" t="s">
        <v>7</v>
      </c>
      <c r="H16" s="9">
        <v>1898089613</v>
      </c>
      <c r="I16" s="5" t="s">
        <v>9</v>
      </c>
      <c r="J16" s="8">
        <v>1</v>
      </c>
      <c r="K16" s="5" t="s">
        <v>7</v>
      </c>
      <c r="L16" s="10">
        <f>H16/H17</f>
        <v>1.1003418046376812</v>
      </c>
    </row>
    <row r="17" spans="3:13">
      <c r="H17" s="11">
        <v>1725000000</v>
      </c>
    </row>
    <row r="18" spans="3:13">
      <c r="M18" s="4"/>
    </row>
    <row r="19" spans="3:13">
      <c r="D19" s="15" t="str">
        <f>"Hal ini berarti setiap Kewajiban Lancar (Hutang Lancar) pada tahun 2012 besar Rp. 100,00 dijamin dengan Aset Lancar sebesar Rp. "&amp;(ROUND(L16*100,2))</f>
        <v>Hal ini berarti setiap Kewajiban Lancar (Hutang Lancar) pada tahun 2012 besar Rp. 100,00 dijamin dengan Aset Lancar sebesar Rp. 110.03</v>
      </c>
      <c r="E19" s="15"/>
      <c r="F19" s="15"/>
      <c r="G19" s="15"/>
      <c r="H19" s="15"/>
      <c r="I19" s="15"/>
      <c r="J19" s="15"/>
      <c r="K19" s="15"/>
      <c r="L19" s="15"/>
    </row>
    <row r="20" spans="3:13">
      <c r="D20" s="15"/>
      <c r="E20" s="15"/>
      <c r="F20" s="15"/>
      <c r="G20" s="15"/>
      <c r="H20" s="15"/>
      <c r="I20" s="15"/>
      <c r="J20" s="15"/>
      <c r="K20" s="15"/>
      <c r="L20" s="15"/>
    </row>
    <row r="22" spans="3:13">
      <c r="C22" s="5" t="s">
        <v>11</v>
      </c>
      <c r="D22" s="6" t="s">
        <v>12</v>
      </c>
    </row>
    <row r="23" spans="3:13">
      <c r="D23" s="13" t="s">
        <v>13</v>
      </c>
      <c r="E23" s="13"/>
      <c r="F23" s="13"/>
      <c r="G23" s="13"/>
      <c r="H23" s="13"/>
      <c r="I23" s="13"/>
      <c r="J23" s="13"/>
      <c r="K23" s="13"/>
      <c r="L23" s="13"/>
    </row>
    <row r="24" spans="3:13">
      <c r="D24" s="13"/>
      <c r="E24" s="13"/>
      <c r="F24" s="13"/>
      <c r="G24" s="13"/>
      <c r="H24" s="13"/>
      <c r="I24" s="13"/>
      <c r="J24" s="13"/>
      <c r="K24" s="13"/>
      <c r="L24" s="13"/>
    </row>
    <row r="26" spans="3:13">
      <c r="D26" s="1" t="s">
        <v>12</v>
      </c>
      <c r="G26" s="5" t="s">
        <v>7</v>
      </c>
      <c r="H26" s="7" t="s">
        <v>14</v>
      </c>
      <c r="I26" s="5" t="s">
        <v>9</v>
      </c>
      <c r="J26" s="8">
        <v>1</v>
      </c>
    </row>
    <row r="27" spans="3:13">
      <c r="H27" s="5" t="s">
        <v>10</v>
      </c>
    </row>
    <row r="29" spans="3:13">
      <c r="G29" s="5" t="s">
        <v>7</v>
      </c>
      <c r="H29" s="9">
        <v>132703597</v>
      </c>
      <c r="I29" s="5" t="s">
        <v>9</v>
      </c>
      <c r="J29" s="8">
        <v>1</v>
      </c>
      <c r="K29" s="5" t="s">
        <v>7</v>
      </c>
      <c r="L29" s="10">
        <f>H29/H30</f>
        <v>7.6929621449275357E-2</v>
      </c>
    </row>
    <row r="30" spans="3:13">
      <c r="H30" s="11">
        <v>1725000000</v>
      </c>
    </row>
    <row r="32" spans="3:13">
      <c r="D32" s="15" t="str">
        <f>"Hal ini berarti setiap Kewajiban Lancar (Hutang Lancar) pada tahun 2012 sebesar Rp. 100,00 dijamin dengan Kas dan Setara Kas ditambah Piutang Lancar, yaitu sebesar Rp. "&amp;(ROUND(L29*100,2))</f>
        <v>Hal ini berarti setiap Kewajiban Lancar (Hutang Lancar) pada tahun 2012 sebesar Rp. 100,00 dijamin dengan Kas dan Setara Kas ditambah Piutang Lancar, yaitu sebesar Rp. 7.69</v>
      </c>
      <c r="E32" s="15"/>
      <c r="F32" s="15"/>
      <c r="G32" s="15"/>
      <c r="H32" s="15"/>
      <c r="I32" s="15"/>
      <c r="J32" s="15"/>
      <c r="K32" s="15"/>
      <c r="L32" s="15"/>
    </row>
    <row r="33" spans="3:12">
      <c r="D33" s="15"/>
      <c r="E33" s="15"/>
      <c r="F33" s="15"/>
      <c r="G33" s="15"/>
      <c r="H33" s="15"/>
      <c r="I33" s="15"/>
      <c r="J33" s="15"/>
      <c r="K33" s="15"/>
      <c r="L33" s="15"/>
    </row>
    <row r="35" spans="3:12">
      <c r="C35" s="5" t="s">
        <v>15</v>
      </c>
      <c r="D35" s="6" t="s">
        <v>16</v>
      </c>
    </row>
    <row r="36" spans="3:12">
      <c r="D36" s="13" t="s">
        <v>17</v>
      </c>
      <c r="E36" s="13"/>
      <c r="F36" s="13"/>
      <c r="G36" s="13"/>
      <c r="H36" s="13"/>
      <c r="I36" s="13"/>
      <c r="J36" s="13"/>
      <c r="K36" s="13"/>
      <c r="L36" s="13"/>
    </row>
    <row r="37" spans="3:12">
      <c r="D37" s="13"/>
      <c r="E37" s="13"/>
      <c r="F37" s="13"/>
      <c r="G37" s="13"/>
      <c r="H37" s="13"/>
      <c r="I37" s="13"/>
      <c r="J37" s="13"/>
      <c r="K37" s="13"/>
      <c r="L37" s="13"/>
    </row>
    <row r="39" spans="3:12">
      <c r="D39" s="1" t="s">
        <v>16</v>
      </c>
      <c r="G39" s="5" t="s">
        <v>7</v>
      </c>
      <c r="H39" s="7" t="s">
        <v>18</v>
      </c>
      <c r="I39" s="5" t="s">
        <v>9</v>
      </c>
      <c r="J39" s="8">
        <v>1</v>
      </c>
    </row>
    <row r="40" spans="3:12">
      <c r="H40" s="5" t="s">
        <v>10</v>
      </c>
    </row>
    <row r="42" spans="3:12">
      <c r="G42" s="5" t="s">
        <v>7</v>
      </c>
      <c r="H42" s="9">
        <v>132703597</v>
      </c>
      <c r="I42" s="5" t="s">
        <v>9</v>
      </c>
      <c r="J42" s="8">
        <v>1</v>
      </c>
      <c r="K42" s="5" t="s">
        <v>7</v>
      </c>
      <c r="L42" s="10">
        <f>H42/H43</f>
        <v>7.6929621449275357E-2</v>
      </c>
    </row>
    <row r="43" spans="3:12">
      <c r="H43" s="11">
        <v>1725000000</v>
      </c>
    </row>
    <row r="45" spans="3:12">
      <c r="D45" s="15" t="str">
        <f>"Hal ini berarti setiap Kewajiban Lancar (Hutang Lancar) pada tahun 2012 sebesar Rp. 100,00 dijamin dengan Kas dan Setara Kas sebesar Rp.  "&amp;(ROUND(L42*100,2))</f>
        <v>Hal ini berarti setiap Kewajiban Lancar (Hutang Lancar) pada tahun 2012 sebesar Rp. 100,00 dijamin dengan Kas dan Setara Kas sebesar Rp.  7.69</v>
      </c>
      <c r="E45" s="15"/>
      <c r="F45" s="15"/>
      <c r="G45" s="15"/>
      <c r="H45" s="15"/>
      <c r="I45" s="15"/>
      <c r="J45" s="15"/>
      <c r="K45" s="15"/>
      <c r="L45" s="15"/>
    </row>
    <row r="46" spans="3:12">
      <c r="D46" s="15"/>
      <c r="E46" s="15"/>
      <c r="F46" s="15"/>
      <c r="G46" s="15"/>
      <c r="H46" s="15"/>
      <c r="I46" s="15"/>
      <c r="J46" s="15"/>
      <c r="K46" s="15"/>
      <c r="L46" s="15"/>
    </row>
    <row r="60" spans="2:12">
      <c r="B60" s="3" t="s">
        <v>19</v>
      </c>
      <c r="C60" s="4" t="s">
        <v>20</v>
      </c>
      <c r="D60" s="4"/>
    </row>
    <row r="61" spans="2:12">
      <c r="B61" s="5"/>
    </row>
    <row r="62" spans="2:12">
      <c r="C62" s="5" t="s">
        <v>4</v>
      </c>
      <c r="D62" s="6" t="s">
        <v>21</v>
      </c>
    </row>
    <row r="63" spans="2:12">
      <c r="D63" s="13" t="s">
        <v>22</v>
      </c>
      <c r="E63" s="13"/>
      <c r="F63" s="13"/>
      <c r="G63" s="13"/>
      <c r="H63" s="13"/>
      <c r="I63" s="13"/>
      <c r="J63" s="13"/>
      <c r="K63" s="13"/>
      <c r="L63" s="13"/>
    </row>
    <row r="64" spans="2:12">
      <c r="D64" s="13"/>
      <c r="E64" s="13"/>
      <c r="F64" s="13"/>
      <c r="G64" s="13"/>
      <c r="H64" s="13"/>
      <c r="I64" s="13"/>
      <c r="J64" s="13"/>
      <c r="K64" s="13"/>
      <c r="L64" s="13"/>
    </row>
    <row r="66" spans="2:12">
      <c r="D66" s="1" t="s">
        <v>23</v>
      </c>
      <c r="G66" s="5" t="s">
        <v>7</v>
      </c>
      <c r="H66" s="7" t="s">
        <v>24</v>
      </c>
      <c r="I66" s="5" t="s">
        <v>9</v>
      </c>
      <c r="J66" s="8">
        <v>1</v>
      </c>
    </row>
    <row r="67" spans="2:12">
      <c r="D67" s="12" t="s">
        <v>53</v>
      </c>
      <c r="H67" s="5" t="s">
        <v>25</v>
      </c>
    </row>
    <row r="69" spans="2:12">
      <c r="G69" s="5" t="s">
        <v>7</v>
      </c>
      <c r="H69" s="9">
        <v>181670550.89999998</v>
      </c>
      <c r="I69" s="5" t="s">
        <v>9</v>
      </c>
      <c r="J69" s="8">
        <v>1</v>
      </c>
      <c r="K69" s="5" t="s">
        <v>7</v>
      </c>
      <c r="L69" s="10">
        <f>H69/H70</f>
        <v>9.5281563378822418E-2</v>
      </c>
    </row>
    <row r="70" spans="2:12">
      <c r="H70" s="11">
        <v>1906670550.5</v>
      </c>
    </row>
    <row r="72" spans="2:12">
      <c r="D72" s="15" t="str">
        <f>"Hal ini berarti setiap Total Aset pada tahun 2012 sebesar Rp. 100,00 dijamin dengan Modal Sendiri sebesar Rp.  "&amp;(ROUND(L69*100,2))</f>
        <v>Hal ini berarti setiap Total Aset pada tahun 2012 sebesar Rp. 100,00 dijamin dengan Modal Sendiri sebesar Rp.  9.53</v>
      </c>
      <c r="E72" s="15"/>
      <c r="F72" s="15"/>
      <c r="G72" s="15"/>
      <c r="H72" s="15"/>
      <c r="I72" s="15"/>
      <c r="J72" s="15"/>
      <c r="K72" s="15"/>
      <c r="L72" s="15"/>
    </row>
    <row r="73" spans="2:12">
      <c r="D73" s="15"/>
      <c r="E73" s="15"/>
      <c r="F73" s="15"/>
      <c r="G73" s="15"/>
      <c r="H73" s="15"/>
      <c r="I73" s="15"/>
      <c r="J73" s="15"/>
      <c r="K73" s="15"/>
      <c r="L73" s="15"/>
    </row>
    <row r="75" spans="2:12">
      <c r="B75" s="3" t="s">
        <v>26</v>
      </c>
      <c r="C75" s="4" t="s">
        <v>27</v>
      </c>
    </row>
    <row r="76" spans="2:12">
      <c r="B76" s="5"/>
    </row>
    <row r="77" spans="2:12">
      <c r="C77" s="5" t="s">
        <v>4</v>
      </c>
      <c r="D77" s="6" t="s">
        <v>28</v>
      </c>
    </row>
    <row r="78" spans="2:12">
      <c r="D78" s="13" t="s">
        <v>29</v>
      </c>
      <c r="E78" s="13"/>
      <c r="F78" s="13"/>
      <c r="G78" s="13"/>
      <c r="H78" s="13"/>
      <c r="I78" s="13"/>
      <c r="J78" s="13"/>
      <c r="K78" s="13"/>
      <c r="L78" s="13"/>
    </row>
    <row r="79" spans="2:12">
      <c r="D79" s="13"/>
      <c r="E79" s="13"/>
      <c r="F79" s="13"/>
      <c r="G79" s="13"/>
      <c r="H79" s="13"/>
      <c r="I79" s="13"/>
      <c r="J79" s="13"/>
      <c r="K79" s="13"/>
      <c r="L79" s="13"/>
    </row>
    <row r="80" spans="2:12">
      <c r="D80" s="13"/>
      <c r="E80" s="13"/>
      <c r="F80" s="13"/>
      <c r="G80" s="13"/>
      <c r="H80" s="13"/>
      <c r="I80" s="13"/>
      <c r="J80" s="13"/>
      <c r="K80" s="13"/>
      <c r="L80" s="13"/>
    </row>
    <row r="82" spans="3:12">
      <c r="D82" s="1" t="s">
        <v>28</v>
      </c>
      <c r="G82" s="5" t="s">
        <v>7</v>
      </c>
      <c r="H82" s="7" t="s">
        <v>30</v>
      </c>
      <c r="I82" s="5" t="s">
        <v>9</v>
      </c>
      <c r="J82" s="8">
        <v>1</v>
      </c>
    </row>
    <row r="83" spans="3:12">
      <c r="H83" s="5" t="s">
        <v>31</v>
      </c>
    </row>
    <row r="85" spans="3:12">
      <c r="G85" s="5" t="s">
        <v>7</v>
      </c>
      <c r="H85" s="9">
        <v>-19316061</v>
      </c>
      <c r="I85" s="5" t="s">
        <v>9</v>
      </c>
      <c r="J85" s="8">
        <v>1</v>
      </c>
      <c r="K85" s="5" t="s">
        <v>7</v>
      </c>
      <c r="L85" s="10">
        <f>H85/H86</f>
        <v>-0.10632466794594832</v>
      </c>
    </row>
    <row r="86" spans="3:12">
      <c r="H86" s="11">
        <v>181670550.89999998</v>
      </c>
    </row>
    <row r="88" spans="3:12">
      <c r="D88" s="15" t="str">
        <f>"Hal ini berarti setiap Modal (Ekuitas) yang digunakan Perusahaan tahun 2012 sebesar Rp. 100,00, "&amp;IF(L85&lt;0,"mengalami kerugian","memperoleh keuntungan")&amp;" sebesar Rp.  "&amp;(ROUND(L85*100,2))</f>
        <v>Hal ini berarti setiap Modal (Ekuitas) yang digunakan Perusahaan tahun 2012 sebesar Rp. 100,00, mengalami kerugian sebesar Rp.  -10.63</v>
      </c>
      <c r="E88" s="15"/>
      <c r="F88" s="15"/>
      <c r="G88" s="15"/>
      <c r="H88" s="15"/>
      <c r="I88" s="15"/>
      <c r="J88" s="15"/>
      <c r="K88" s="15"/>
      <c r="L88" s="15"/>
    </row>
    <row r="89" spans="3:12">
      <c r="D89" s="15"/>
      <c r="E89" s="15"/>
      <c r="F89" s="15"/>
      <c r="G89" s="15"/>
      <c r="H89" s="15"/>
      <c r="I89" s="15"/>
      <c r="J89" s="15"/>
      <c r="K89" s="15"/>
      <c r="L89" s="15"/>
    </row>
    <row r="91" spans="3:12">
      <c r="C91" s="16" t="s">
        <v>11</v>
      </c>
      <c r="D91" s="6" t="s">
        <v>32</v>
      </c>
    </row>
    <row r="92" spans="3:12">
      <c r="D92" s="13" t="s">
        <v>33</v>
      </c>
      <c r="E92" s="13"/>
      <c r="F92" s="13"/>
      <c r="G92" s="13"/>
      <c r="H92" s="13"/>
      <c r="I92" s="13"/>
      <c r="J92" s="13"/>
      <c r="K92" s="13"/>
      <c r="L92" s="13"/>
    </row>
    <row r="93" spans="3:12">
      <c r="D93" s="13"/>
      <c r="E93" s="13"/>
      <c r="F93" s="13"/>
      <c r="G93" s="13"/>
      <c r="H93" s="13"/>
      <c r="I93" s="13"/>
      <c r="J93" s="13"/>
      <c r="K93" s="13"/>
      <c r="L93" s="13"/>
    </row>
    <row r="94" spans="3:12">
      <c r="D94" s="13"/>
      <c r="E94" s="13"/>
      <c r="F94" s="13"/>
      <c r="G94" s="13"/>
      <c r="H94" s="13"/>
      <c r="I94" s="13"/>
      <c r="J94" s="13"/>
      <c r="K94" s="13"/>
      <c r="L94" s="13"/>
    </row>
    <row r="96" spans="3:12">
      <c r="D96" s="1" t="s">
        <v>32</v>
      </c>
      <c r="G96" s="5" t="s">
        <v>7</v>
      </c>
      <c r="H96" s="7" t="s">
        <v>30</v>
      </c>
      <c r="I96" s="5" t="s">
        <v>9</v>
      </c>
      <c r="J96" s="8">
        <v>1</v>
      </c>
    </row>
    <row r="97" spans="4:12">
      <c r="H97" s="5" t="s">
        <v>34</v>
      </c>
    </row>
    <row r="99" spans="4:12">
      <c r="G99" s="5" t="s">
        <v>7</v>
      </c>
      <c r="H99" s="9">
        <v>-19316061</v>
      </c>
      <c r="I99" s="5" t="s">
        <v>9</v>
      </c>
      <c r="J99" s="8">
        <v>1</v>
      </c>
      <c r="K99" s="5" t="s">
        <v>7</v>
      </c>
      <c r="L99" s="10">
        <f>H99/H100</f>
        <v>-1.0130780587624124E-2</v>
      </c>
    </row>
    <row r="100" spans="4:12">
      <c r="H100" s="11">
        <v>1906670550.5</v>
      </c>
    </row>
    <row r="102" spans="4:12">
      <c r="D102" s="15" t="str">
        <f>"Hal ini berarti setiap Rp. 100,00 Aset netto yang digunakan Perusahaan dalam kegiatan usahanya pada tahun 2012, "&amp;IF(L99&lt;0,"mengalami kerugian","memperoleh keuntungan")&amp;" sebesar Rp.  "&amp;(ROUND(L99*100,2))</f>
        <v>Hal ini berarti setiap Rp. 100,00 Aset netto yang digunakan Perusahaan dalam kegiatan usahanya pada tahun 2012, mengalami kerugian sebesar Rp.  -1.01</v>
      </c>
      <c r="E102" s="15"/>
      <c r="F102" s="15"/>
      <c r="G102" s="15"/>
      <c r="H102" s="15"/>
      <c r="I102" s="15"/>
      <c r="J102" s="15"/>
      <c r="K102" s="15"/>
      <c r="L102" s="15"/>
    </row>
    <row r="103" spans="4:12">
      <c r="D103" s="15"/>
      <c r="E103" s="15"/>
      <c r="F103" s="15"/>
      <c r="G103" s="15"/>
      <c r="H103" s="15"/>
      <c r="I103" s="15"/>
      <c r="J103" s="15"/>
      <c r="K103" s="15"/>
      <c r="L103" s="15"/>
    </row>
    <row r="117" spans="2:12">
      <c r="B117" s="3" t="s">
        <v>35</v>
      </c>
      <c r="C117" s="4" t="s">
        <v>36</v>
      </c>
    </row>
    <row r="118" spans="2:12">
      <c r="B118" s="5"/>
    </row>
    <row r="119" spans="2:12">
      <c r="C119" s="5" t="s">
        <v>4</v>
      </c>
      <c r="D119" s="6" t="s">
        <v>37</v>
      </c>
    </row>
    <row r="120" spans="2:12">
      <c r="D120" s="13" t="s">
        <v>54</v>
      </c>
      <c r="E120" s="13"/>
      <c r="F120" s="13"/>
      <c r="G120" s="13"/>
      <c r="H120" s="13"/>
      <c r="I120" s="13"/>
      <c r="J120" s="13"/>
      <c r="K120" s="13"/>
      <c r="L120" s="13"/>
    </row>
    <row r="121" spans="2:12">
      <c r="D121" s="13"/>
      <c r="E121" s="13"/>
      <c r="F121" s="13"/>
      <c r="G121" s="13"/>
      <c r="H121" s="13"/>
      <c r="I121" s="13"/>
      <c r="J121" s="13"/>
      <c r="K121" s="13"/>
      <c r="L121" s="13"/>
    </row>
    <row r="123" spans="2:12">
      <c r="D123" s="1" t="s">
        <v>38</v>
      </c>
      <c r="G123" s="5" t="s">
        <v>7</v>
      </c>
      <c r="H123" s="7" t="s">
        <v>39</v>
      </c>
      <c r="I123" s="5" t="s">
        <v>9</v>
      </c>
      <c r="J123" s="8">
        <v>1</v>
      </c>
    </row>
    <row r="124" spans="2:12">
      <c r="D124" s="1" t="s">
        <v>40</v>
      </c>
      <c r="H124" s="5" t="s">
        <v>41</v>
      </c>
    </row>
    <row r="126" spans="2:12">
      <c r="G126" s="5" t="s">
        <v>7</v>
      </c>
      <c r="H126" s="9">
        <v>1906670550.5</v>
      </c>
      <c r="I126" s="5" t="s">
        <v>9</v>
      </c>
      <c r="J126" s="8">
        <v>1</v>
      </c>
      <c r="K126" s="5" t="s">
        <v>7</v>
      </c>
      <c r="L126" s="10">
        <f>H126/H127</f>
        <v>1.1053162611594203</v>
      </c>
    </row>
    <row r="127" spans="2:12">
      <c r="H127" s="11">
        <v>1725000000</v>
      </c>
    </row>
    <row r="129" spans="2:12">
      <c r="D129" s="15" t="str">
        <f>"Hal ini berarti setiap Kewajiban (Hutang) pada tahun 2012 sebesar  Rp. 100,00, dijamin dengan Aset Tetap sebesar Rp.  "&amp;(ROUND(L126*100,2))</f>
        <v>Hal ini berarti setiap Kewajiban (Hutang) pada tahun 2012 sebesar  Rp. 100,00, dijamin dengan Aset Tetap sebesar Rp.  110.53</v>
      </c>
      <c r="E129" s="15"/>
      <c r="F129" s="15"/>
      <c r="G129" s="15"/>
      <c r="H129" s="15"/>
      <c r="I129" s="15"/>
      <c r="J129" s="15"/>
      <c r="K129" s="15"/>
      <c r="L129" s="15"/>
    </row>
    <row r="130" spans="2:12">
      <c r="D130" s="15"/>
      <c r="E130" s="15"/>
      <c r="F130" s="15"/>
      <c r="G130" s="15"/>
      <c r="H130" s="15"/>
      <c r="I130" s="15"/>
      <c r="J130" s="15"/>
      <c r="K130" s="15"/>
      <c r="L130" s="15"/>
    </row>
    <row r="132" spans="2:12">
      <c r="B132" s="3" t="s">
        <v>42</v>
      </c>
      <c r="C132" s="4" t="s">
        <v>43</v>
      </c>
    </row>
    <row r="133" spans="2:12">
      <c r="B133" s="5"/>
    </row>
    <row r="134" spans="2:12">
      <c r="C134" s="5" t="s">
        <v>4</v>
      </c>
      <c r="D134" s="6" t="s">
        <v>44</v>
      </c>
    </row>
    <row r="135" spans="2:12">
      <c r="D135" s="13" t="s">
        <v>45</v>
      </c>
      <c r="E135" s="13"/>
      <c r="F135" s="13"/>
      <c r="G135" s="13"/>
      <c r="H135" s="13"/>
      <c r="I135" s="13"/>
      <c r="J135" s="13"/>
      <c r="K135" s="13"/>
      <c r="L135" s="13"/>
    </row>
    <row r="136" spans="2:12">
      <c r="D136" s="13"/>
      <c r="E136" s="13"/>
      <c r="F136" s="13"/>
      <c r="G136" s="13"/>
      <c r="H136" s="13"/>
      <c r="I136" s="13"/>
      <c r="J136" s="13"/>
      <c r="K136" s="13"/>
      <c r="L136" s="13"/>
    </row>
    <row r="138" spans="2:12">
      <c r="D138" s="1" t="s">
        <v>44</v>
      </c>
      <c r="G138" s="5" t="s">
        <v>7</v>
      </c>
      <c r="H138" s="7" t="s">
        <v>46</v>
      </c>
      <c r="I138" s="5" t="s">
        <v>9</v>
      </c>
      <c r="J138" s="8">
        <v>1</v>
      </c>
    </row>
    <row r="139" spans="2:12">
      <c r="H139" s="5" t="s">
        <v>47</v>
      </c>
    </row>
    <row r="141" spans="2:12">
      <c r="G141" s="5" t="s">
        <v>7</v>
      </c>
      <c r="H141" s="9">
        <v>-19316061</v>
      </c>
      <c r="I141" s="5" t="s">
        <v>9</v>
      </c>
      <c r="J141" s="8">
        <v>1</v>
      </c>
      <c r="K141" s="5" t="s">
        <v>7</v>
      </c>
      <c r="L141" s="10">
        <f>H141/H142</f>
        <v>-3.7855709002219701E-3</v>
      </c>
    </row>
    <row r="142" spans="2:12">
      <c r="H142" s="11">
        <v>5102548997</v>
      </c>
    </row>
    <row r="144" spans="2:12">
      <c r="D144" s="15" t="str">
        <f>"Hal ini berarti setiap penjualan (Pendapatan) Bersih yang terjadi pada tahun 2012 sebesar Rp. 100,00, "&amp;IF(L141&lt;0,"mengalami kerugian","memperoleh keuntungan")&amp;" sebesar Rp. "&amp;(ROUND(L141*100,2))</f>
        <v>Hal ini berarti setiap penjualan (Pendapatan) Bersih yang terjadi pada tahun 2012 sebesar Rp. 100,00, mengalami kerugian sebesar Rp. -0.38</v>
      </c>
      <c r="E144" s="15"/>
      <c r="F144" s="15"/>
      <c r="G144" s="15"/>
      <c r="H144" s="15"/>
      <c r="I144" s="15"/>
      <c r="J144" s="15"/>
      <c r="K144" s="15"/>
      <c r="L144" s="15"/>
    </row>
    <row r="145" spans="3:12">
      <c r="D145" s="15"/>
      <c r="E145" s="15"/>
      <c r="F145" s="15"/>
      <c r="G145" s="15"/>
      <c r="H145" s="15"/>
      <c r="I145" s="15"/>
      <c r="J145" s="15"/>
      <c r="K145" s="15"/>
      <c r="L145" s="15"/>
    </row>
    <row r="147" spans="3:12">
      <c r="C147" s="5" t="s">
        <v>11</v>
      </c>
      <c r="D147" s="6" t="s">
        <v>48</v>
      </c>
    </row>
    <row r="148" spans="3:12">
      <c r="D148" s="13" t="s">
        <v>49</v>
      </c>
      <c r="E148" s="13"/>
      <c r="F148" s="13"/>
      <c r="G148" s="13"/>
      <c r="H148" s="13"/>
      <c r="I148" s="13"/>
      <c r="J148" s="13"/>
      <c r="K148" s="13"/>
      <c r="L148" s="13"/>
    </row>
    <row r="149" spans="3:12">
      <c r="D149" s="13"/>
      <c r="E149" s="13"/>
      <c r="F149" s="13"/>
      <c r="G149" s="13"/>
      <c r="H149" s="13"/>
      <c r="I149" s="13"/>
      <c r="J149" s="13"/>
      <c r="K149" s="13"/>
      <c r="L149" s="13"/>
    </row>
    <row r="151" spans="3:12">
      <c r="D151" s="1" t="s">
        <v>50</v>
      </c>
      <c r="G151" s="5" t="s">
        <v>7</v>
      </c>
      <c r="H151" s="7" t="s">
        <v>47</v>
      </c>
      <c r="I151" s="5" t="s">
        <v>9</v>
      </c>
    </row>
    <row r="152" spans="3:12">
      <c r="D152" s="1" t="s">
        <v>51</v>
      </c>
      <c r="H152" s="5" t="s">
        <v>34</v>
      </c>
    </row>
    <row r="154" spans="3:12">
      <c r="G154" s="5" t="s">
        <v>7</v>
      </c>
      <c r="H154" s="9">
        <v>5102548997</v>
      </c>
      <c r="I154" s="5" t="s">
        <v>9</v>
      </c>
      <c r="J154" s="8">
        <v>1</v>
      </c>
      <c r="K154" s="5" t="s">
        <v>7</v>
      </c>
      <c r="L154" s="10">
        <f>H154/H155</f>
        <v>2.676156610098122</v>
      </c>
    </row>
    <row r="155" spans="3:12">
      <c r="H155" s="11">
        <v>1906670550.5</v>
      </c>
    </row>
    <row r="157" spans="3:12">
      <c r="D157" s="15" t="str">
        <f>"Hal ini berarti setiap Total Aset yang dimiliki perusahaan pada tahun 2012 sebesar Rp. 100,00 yang digunakan perusahaan dalam kegiatannya, "&amp;IF(L154&lt;0,"mengalami kerugian","memperoleh keuntungan")&amp;" sebesar Rp.  "&amp;(ROUND(L154*100,2))</f>
        <v>Hal ini berarti setiap Total Aset yang dimiliki perusahaan pada tahun 2012 sebesar Rp. 100,00 yang digunakan perusahaan dalam kegiatannya, memperoleh keuntungan sebesar Rp.  267.62</v>
      </c>
      <c r="E157" s="15"/>
      <c r="F157" s="15"/>
      <c r="G157" s="15"/>
      <c r="H157" s="15"/>
      <c r="I157" s="15"/>
      <c r="J157" s="15"/>
      <c r="K157" s="15"/>
      <c r="L157" s="15"/>
    </row>
    <row r="158" spans="3:12">
      <c r="D158" s="15"/>
      <c r="E158" s="15"/>
      <c r="F158" s="15"/>
      <c r="G158" s="15"/>
      <c r="H158" s="15"/>
      <c r="I158" s="15"/>
      <c r="J158" s="15"/>
      <c r="K158" s="15"/>
      <c r="L158" s="15"/>
    </row>
  </sheetData>
  <mergeCells count="21">
    <mergeCell ref="D144:L145"/>
    <mergeCell ref="D148:L149"/>
    <mergeCell ref="D157:L158"/>
    <mergeCell ref="D88:L89"/>
    <mergeCell ref="D92:L94"/>
    <mergeCell ref="D102:L103"/>
    <mergeCell ref="D120:L121"/>
    <mergeCell ref="D129:L130"/>
    <mergeCell ref="D135:L136"/>
    <mergeCell ref="D78:L80"/>
    <mergeCell ref="B2:M2"/>
    <mergeCell ref="B3:M3"/>
    <mergeCell ref="B4:M4"/>
    <mergeCell ref="D10:L11"/>
    <mergeCell ref="D19:L20"/>
    <mergeCell ref="D23:L24"/>
    <mergeCell ref="D32:L33"/>
    <mergeCell ref="D36:L37"/>
    <mergeCell ref="D45:L46"/>
    <mergeCell ref="D63:L64"/>
    <mergeCell ref="D72:L73"/>
  </mergeCells>
  <printOptions horizontalCentered="1"/>
  <pageMargins left="0.5" right="0.5" top="0.74" bottom="0.5" header="0.31" footer="0.55000000000000004"/>
  <pageSetup paperSize="9" scale="90" orientation="portrait" horizontalDpi="4294967293" r:id="rId1"/>
  <headerFooter>
    <oddHeader>&amp;R&amp;"-,Italic"&amp;14Lampiran 4 -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Analisa</vt:lpstr>
      <vt:lpstr>Analisa!Print_Area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2013-09-01T00:30:17Z</dcterms:created>
  <dcterms:modified xsi:type="dcterms:W3CDTF">2013-09-02T11:53:10Z</dcterms:modified>
</cp:coreProperties>
</file>